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Promo Mailer Jun'17" sheetId="5" r:id="rId1"/>
    <sheet name="Lampiran" sheetId="6" r:id="rId2"/>
  </sheets>
  <definedNames>
    <definedName name="_xlnm.Print_Area" localSheetId="1">Lampiran!$A$2:$I$11</definedName>
    <definedName name="_xlnm.Print_Area" localSheetId="0">'Promo Mailer Jun''17'!$A$2:$E$15</definedName>
  </definedNames>
  <calcPr calcId="124519"/>
</workbook>
</file>

<file path=xl/calcChain.xml><?xml version="1.0" encoding="utf-8"?>
<calcChain xmlns="http://schemas.openxmlformats.org/spreadsheetml/2006/main">
  <c r="G5" i="6"/>
  <c r="F5"/>
  <c r="I13"/>
  <c r="I7"/>
  <c r="H8"/>
  <c r="H13"/>
  <c r="H14"/>
  <c r="I10"/>
  <c r="H6" l="1"/>
  <c r="H5"/>
  <c r="G4"/>
  <c r="H4" s="1"/>
  <c r="I4" s="1"/>
  <c r="I5" l="1"/>
  <c r="H9" l="1"/>
  <c r="I9" s="1"/>
  <c r="E12" l="1"/>
  <c r="H12" l="1"/>
  <c r="I12" l="1"/>
</calcChain>
</file>

<file path=xl/sharedStrings.xml><?xml version="1.0" encoding="utf-8"?>
<sst xmlns="http://schemas.openxmlformats.org/spreadsheetml/2006/main" count="81" uniqueCount="74">
  <si>
    <t>NO</t>
  </si>
  <si>
    <t>JENIS KEGIATAN</t>
  </si>
  <si>
    <t>JML POS/DANA/SAMPLE/DLL</t>
  </si>
  <si>
    <t>JENIS/ITEM</t>
  </si>
  <si>
    <t>TGL PELAKSANAAN</t>
  </si>
  <si>
    <t>L P A P</t>
  </si>
  <si>
    <t>ESTIMASI BIAYA</t>
  </si>
  <si>
    <t>ACCOUNT</t>
  </si>
  <si>
    <t>APA</t>
  </si>
  <si>
    <t>PERIODE</t>
  </si>
  <si>
    <t>MEKANISME</t>
  </si>
  <si>
    <t xml:space="preserve">MAILER </t>
  </si>
  <si>
    <t>TARGET QTY (pcs)</t>
  </si>
  <si>
    <t>ESTIMASI CLAIM</t>
  </si>
  <si>
    <t>TOTAL</t>
  </si>
  <si>
    <t>ALFAMART</t>
  </si>
  <si>
    <t>LSI</t>
  </si>
  <si>
    <t xml:space="preserve">AVG SALES </t>
  </si>
  <si>
    <t>ALFAMIDI</t>
  </si>
  <si>
    <t>Estimasi klaim Promo</t>
  </si>
  <si>
    <t>REKAP PROMO MAILER JUNI 2017</t>
  </si>
  <si>
    <t>Potongan Rp. 500 /pcs Sun Kara Santan 200 ml (9,500==&gt;8,500)</t>
  </si>
  <si>
    <t>IDM</t>
  </si>
  <si>
    <t>Potongan Rp. 300 /pcs Sun Kara TCA 65 ml (3,400 ==&gt;2,900 /pcs)</t>
  </si>
  <si>
    <t xml:space="preserve">PROMO MAILER NDC </t>
  </si>
  <si>
    <t>PROMO MAILER SANTAN</t>
  </si>
  <si>
    <t>Mailer Kara Santan di ALFAMIDI</t>
  </si>
  <si>
    <t>Mailer Kara NDC di SUPERINDO</t>
  </si>
  <si>
    <t>Mailer Kara Santan di INDOMARET</t>
  </si>
  <si>
    <t xml:space="preserve">Total Biaya Mailer </t>
  </si>
  <si>
    <t>1 - 15 Nov 2017</t>
  </si>
  <si>
    <t>16 - 31 Nov 2017</t>
  </si>
  <si>
    <t>Potongan Rp. 400 /2pcs Sun Kara TCA 65 ml (6,600 ==&gt;5,500 /2pcs)</t>
  </si>
  <si>
    <t>1 - 30 Nov 2017</t>
  </si>
  <si>
    <t xml:space="preserve">SUPPORT MAILER NPD </t>
  </si>
  <si>
    <t>LISTING FEE NPD</t>
  </si>
  <si>
    <t>Biaya Listing Kara NDC Ember 1 kg</t>
  </si>
  <si>
    <t>30 Nov - 06 Des 2017</t>
  </si>
  <si>
    <t>Potongan Rp. 500 /pcs Kara Santan 200 ml (10,390==&gt;9,390)</t>
  </si>
  <si>
    <t>Potongan Rp. 500 /pcs Sun Kara Santan 200 ml (9,590==&gt;8,630)</t>
  </si>
  <si>
    <t>MAILER SANTAN</t>
  </si>
  <si>
    <t>Potongan 5% /pcs Kara NDC 1 kg  (16,990 ==&gt; 15.990)</t>
  </si>
  <si>
    <t>PROMO MAILER SANTAN "UTI 2017"</t>
  </si>
  <si>
    <t>8 - 14 Nov 2017</t>
  </si>
  <si>
    <t>29 Nov - 5 Des 2017</t>
  </si>
  <si>
    <t>Potongan Rp. 600 /pcs Sun Kara Santan 200 ml (3,400 ==&gt;2,900 /pcs)</t>
  </si>
  <si>
    <t>Support Mailer NDP Kara NDC Ember 1 kg 2 Edisi + Disc 5 % (16,990 ==&gt; 14.990)</t>
  </si>
  <si>
    <t>01 - 15 November 2017</t>
  </si>
  <si>
    <t>Mailer Kara Santan di ALFAMART</t>
  </si>
  <si>
    <t xml:space="preserve">Sun Kara Santan 200 ml </t>
  </si>
  <si>
    <t>Biaya Mailer Rp. 125,000,000 + Estimasi Claim Promo Rp. 13,307,250 = Rp. 138,307,250</t>
  </si>
  <si>
    <t>01 - 31 Nov 2017</t>
  </si>
  <si>
    <t>01 - 31 November 2017</t>
  </si>
  <si>
    <t>Promo Instore di ALFAMIDI</t>
  </si>
  <si>
    <t>Sun Kara TCA 65 ml</t>
  </si>
  <si>
    <t>16 - 31 November 2017</t>
  </si>
  <si>
    <t>Potongan Rp. 500 /pcs Kara Santan 200 ml (10,700==&gt;9,700)</t>
  </si>
  <si>
    <t xml:space="preserve">Estimasi Claim Promo Rp. 13,070,800 </t>
  </si>
  <si>
    <t>Biaya Mailer Rp. 48,000,000 + Estimasi Claim Promo Rp. 8,073,500 = Rp. 56,073,500</t>
  </si>
  <si>
    <t>LISTING FEE KARA NDC EMBER 1 KG</t>
  </si>
  <si>
    <t>KARA ENDC EMBER 1 kg</t>
  </si>
  <si>
    <t>Biaya Listing + Promo Instore = Rp. 52,500,000 + Rp. 1,080,000 = Rp. 53,580,000</t>
  </si>
  <si>
    <t>23 - 29 Nov 2017</t>
  </si>
  <si>
    <t>30 Nov - 6 Des 2017</t>
  </si>
  <si>
    <t xml:space="preserve">Kara NDC 1 kg </t>
  </si>
  <si>
    <t>Biaya Mailer Rp. 16,000,000 + Estimasi Claim Promo Rp. 18,460,600, = Rp. 34,460,600</t>
  </si>
  <si>
    <t>24 - 29 November 2017</t>
  </si>
  <si>
    <t>Mailer Kara Santan di SUPERINDO</t>
  </si>
  <si>
    <t>Sun Kara Santan 200 ml &amp; Kara Santan 200 ml</t>
  </si>
  <si>
    <t>08 - 14 November 2017</t>
  </si>
  <si>
    <t>Biaya Mailer Rp. 35,000,000 + Estimasi Claim Promo Rp. 33,148,500, = Rp. 68,148,600</t>
  </si>
  <si>
    <t>Biaya Mailer Rp. 100,000,000 + Estimasi Claim Promo Rp. 32,370,600, = Rp. 132,370,600</t>
  </si>
  <si>
    <t>Biaya Mailer Rp. 100,000,000 + Estimasi Claim Promo Rp. 53,857,500, = Rp. 153,857,500</t>
  </si>
  <si>
    <t>LISTING FEE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</si>
</sst>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_);_(@_)"/>
    <numFmt numFmtId="166" formatCode="0.0%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0" xfId="0" applyNumberFormat="1"/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17" fontId="0" fillId="0" borderId="9" xfId="0" applyNumberFormat="1" applyBorder="1"/>
    <xf numFmtId="165" fontId="0" fillId="0" borderId="0" xfId="0" applyNumberFormat="1"/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64" fontId="4" fillId="0" borderId="6" xfId="1" applyNumberFormat="1" applyFont="1" applyBorder="1" applyAlignment="1">
      <alignment vertical="center"/>
    </xf>
    <xf numFmtId="164" fontId="4" fillId="0" borderId="6" xfId="1" applyNumberFormat="1" applyFont="1" applyBorder="1" applyAlignment="1">
      <alignment horizontal="center" vertical="center"/>
    </xf>
    <xf numFmtId="164" fontId="4" fillId="0" borderId="6" xfId="0" applyNumberFormat="1" applyFont="1" applyBorder="1"/>
    <xf numFmtId="164" fontId="4" fillId="0" borderId="7" xfId="1" applyNumberFormat="1" applyFont="1" applyBorder="1" applyAlignment="1">
      <alignment vertical="center"/>
    </xf>
    <xf numFmtId="164" fontId="4" fillId="0" borderId="8" xfId="1" applyNumberFormat="1" applyFont="1" applyBorder="1" applyAlignment="1">
      <alignment vertical="center"/>
    </xf>
    <xf numFmtId="164" fontId="4" fillId="0" borderId="8" xfId="0" applyNumberFormat="1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164" fontId="3" fillId="0" borderId="0" xfId="0" applyNumberFormat="1" applyFont="1"/>
    <xf numFmtId="0" fontId="3" fillId="0" borderId="0" xfId="0" applyFont="1"/>
    <xf numFmtId="164" fontId="4" fillId="0" borderId="7" xfId="1" applyNumberFormat="1" applyFont="1" applyBorder="1" applyAlignment="1">
      <alignment horizontal="center" vertical="center"/>
    </xf>
    <xf numFmtId="164" fontId="3" fillId="0" borderId="5" xfId="1" applyNumberFormat="1" applyFont="1" applyBorder="1" applyAlignment="1">
      <alignment vertical="center"/>
    </xf>
    <xf numFmtId="0" fontId="4" fillId="2" borderId="6" xfId="0" applyFont="1" applyFill="1" applyBorder="1"/>
    <xf numFmtId="0" fontId="4" fillId="2" borderId="7" xfId="0" applyFont="1" applyFill="1" applyBorder="1"/>
    <xf numFmtId="164" fontId="4" fillId="2" borderId="8" xfId="1" applyNumberFormat="1" applyFont="1" applyFill="1" applyBorder="1" applyAlignment="1">
      <alignment horizontal="center" vertical="center"/>
    </xf>
    <xf numFmtId="164" fontId="4" fillId="2" borderId="8" xfId="0" applyNumberFormat="1" applyFont="1" applyFill="1" applyBorder="1"/>
    <xf numFmtId="0" fontId="0" fillId="0" borderId="10" xfId="0" applyFill="1" applyBorder="1"/>
    <xf numFmtId="164" fontId="0" fillId="0" borderId="0" xfId="1" applyNumberFormat="1" applyFont="1"/>
    <xf numFmtId="164" fontId="0" fillId="0" borderId="0" xfId="1" applyNumberFormat="1" applyFont="1" applyAlignment="1">
      <alignment horizontal="left"/>
    </xf>
    <xf numFmtId="164" fontId="4" fillId="0" borderId="8" xfId="1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164" fontId="4" fillId="2" borderId="6" xfId="1" applyNumberFormat="1" applyFont="1" applyFill="1" applyBorder="1" applyAlignment="1">
      <alignment vertical="center"/>
    </xf>
    <xf numFmtId="164" fontId="4" fillId="2" borderId="6" xfId="0" applyNumberFormat="1" applyFont="1" applyFill="1" applyBorder="1"/>
    <xf numFmtId="166" fontId="0" fillId="0" borderId="0" xfId="0" applyNumberForma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164" fontId="4" fillId="2" borderId="7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4" fillId="0" borderId="6" xfId="1" applyNumberFormat="1" applyFont="1" applyBorder="1" applyAlignment="1">
      <alignment horizontal="center" vertical="center"/>
    </xf>
    <xf numFmtId="164" fontId="4" fillId="0" borderId="7" xfId="1" applyNumberFormat="1" applyFont="1" applyBorder="1" applyAlignment="1">
      <alignment horizontal="center" vertical="center"/>
    </xf>
    <xf numFmtId="164" fontId="4" fillId="0" borderId="8" xfId="1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164" fontId="4" fillId="2" borderId="7" xfId="1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2" borderId="8" xfId="0" applyFont="1" applyFill="1" applyBorder="1"/>
    <xf numFmtId="164" fontId="4" fillId="2" borderId="7" xfId="0" applyNumberFormat="1" applyFont="1" applyFill="1" applyBorder="1"/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/>
    </xf>
    <xf numFmtId="164" fontId="4" fillId="0" borderId="5" xfId="1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15"/>
  <sheetViews>
    <sheetView tabSelected="1" workbookViewId="0">
      <selection activeCell="E19" sqref="E19"/>
    </sheetView>
  </sheetViews>
  <sheetFormatPr defaultRowHeight="15"/>
  <cols>
    <col min="1" max="1" width="4" bestFit="1" customWidth="1"/>
    <col min="2" max="2" width="21.140625" bestFit="1" customWidth="1"/>
    <col min="3" max="3" width="31.42578125" bestFit="1" customWidth="1"/>
    <col min="4" max="4" width="59" bestFit="1" customWidth="1"/>
    <col min="5" max="5" width="78.140625" bestFit="1" customWidth="1"/>
  </cols>
  <sheetData>
    <row r="2" spans="1:5">
      <c r="A2" s="43" t="s">
        <v>20</v>
      </c>
      <c r="B2" s="43"/>
      <c r="C2" s="43"/>
    </row>
    <row r="4" spans="1:5">
      <c r="A4" s="2" t="s">
        <v>0</v>
      </c>
      <c r="B4" s="6" t="s">
        <v>4</v>
      </c>
      <c r="C4" s="2" t="s">
        <v>1</v>
      </c>
      <c r="D4" s="3" t="s">
        <v>3</v>
      </c>
      <c r="E4" s="2" t="s">
        <v>2</v>
      </c>
    </row>
    <row r="5" spans="1:5">
      <c r="A5" s="5">
        <v>1</v>
      </c>
      <c r="B5" s="7" t="s">
        <v>47</v>
      </c>
      <c r="C5" s="1" t="s">
        <v>48</v>
      </c>
      <c r="D5" s="1" t="s">
        <v>49</v>
      </c>
      <c r="E5" s="1" t="s">
        <v>50</v>
      </c>
    </row>
    <row r="6" spans="1:5">
      <c r="A6" s="5">
        <v>2</v>
      </c>
      <c r="B6" s="7" t="s">
        <v>52</v>
      </c>
      <c r="C6" s="1" t="s">
        <v>53</v>
      </c>
      <c r="D6" s="1" t="s">
        <v>54</v>
      </c>
      <c r="E6" s="1" t="s">
        <v>57</v>
      </c>
    </row>
    <row r="7" spans="1:5">
      <c r="A7" s="5">
        <v>3</v>
      </c>
      <c r="B7" s="7" t="s">
        <v>55</v>
      </c>
      <c r="C7" s="1" t="s">
        <v>26</v>
      </c>
      <c r="D7" s="1" t="s">
        <v>49</v>
      </c>
      <c r="E7" s="1" t="s">
        <v>58</v>
      </c>
    </row>
    <row r="8" spans="1:5">
      <c r="A8" s="5">
        <v>4</v>
      </c>
      <c r="B8" s="7" t="s">
        <v>52</v>
      </c>
      <c r="C8" s="1" t="s">
        <v>59</v>
      </c>
      <c r="D8" s="1" t="s">
        <v>60</v>
      </c>
      <c r="E8" s="1" t="s">
        <v>61</v>
      </c>
    </row>
    <row r="9" spans="1:5">
      <c r="A9" s="5">
        <v>5</v>
      </c>
      <c r="B9" s="7" t="s">
        <v>63</v>
      </c>
      <c r="C9" s="1" t="s">
        <v>27</v>
      </c>
      <c r="D9" s="1" t="s">
        <v>64</v>
      </c>
      <c r="E9" s="1" t="s">
        <v>65</v>
      </c>
    </row>
    <row r="10" spans="1:5">
      <c r="A10" s="5">
        <v>6</v>
      </c>
      <c r="B10" s="7" t="s">
        <v>66</v>
      </c>
      <c r="C10" s="1" t="s">
        <v>67</v>
      </c>
      <c r="D10" s="1" t="s">
        <v>68</v>
      </c>
      <c r="E10" s="1" t="s">
        <v>70</v>
      </c>
    </row>
    <row r="11" spans="1:5">
      <c r="A11" s="5">
        <v>7</v>
      </c>
      <c r="B11" s="7" t="s">
        <v>69</v>
      </c>
      <c r="C11" s="1" t="s">
        <v>28</v>
      </c>
      <c r="D11" s="1" t="s">
        <v>49</v>
      </c>
      <c r="E11" s="1" t="s">
        <v>71</v>
      </c>
    </row>
    <row r="12" spans="1:5">
      <c r="A12" s="5">
        <v>8</v>
      </c>
      <c r="B12" s="7" t="s">
        <v>44</v>
      </c>
      <c r="C12" s="1" t="s">
        <v>28</v>
      </c>
      <c r="D12" s="1" t="s">
        <v>54</v>
      </c>
      <c r="E12" s="1" t="s">
        <v>72</v>
      </c>
    </row>
    <row r="13" spans="1:5">
      <c r="D13" s="31" t="s">
        <v>29</v>
      </c>
      <c r="E13" s="33">
        <v>424000000</v>
      </c>
    </row>
    <row r="14" spans="1:5">
      <c r="D14" s="31" t="s">
        <v>19</v>
      </c>
      <c r="E14" s="32">
        <v>173368750</v>
      </c>
    </row>
    <row r="15" spans="1:5">
      <c r="D15" s="31" t="s">
        <v>73</v>
      </c>
      <c r="E15" s="32">
        <v>52500000</v>
      </c>
    </row>
  </sheetData>
  <mergeCells count="1">
    <mergeCell ref="A2:C2"/>
  </mergeCells>
  <pageMargins left="0.26" right="0.1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topLeftCell="D1" workbookViewId="0">
      <selection activeCell="H13" sqref="H13"/>
    </sheetView>
  </sheetViews>
  <sheetFormatPr defaultRowHeight="15"/>
  <cols>
    <col min="1" max="1" width="11.7109375" bestFit="1" customWidth="1"/>
    <col min="2" max="2" width="45.85546875" bestFit="1" customWidth="1"/>
    <col min="3" max="3" width="21.5703125" bestFit="1" customWidth="1"/>
    <col min="4" max="4" width="67.5703125" bestFit="1" customWidth="1"/>
    <col min="5" max="5" width="14.140625" bestFit="1" customWidth="1"/>
    <col min="6" max="6" width="15.28515625" customWidth="1"/>
    <col min="7" max="7" width="22.5703125" bestFit="1" customWidth="1"/>
    <col min="8" max="8" width="20" bestFit="1" customWidth="1"/>
    <col min="9" max="9" width="15.5703125" bestFit="1" customWidth="1"/>
    <col min="10" max="10" width="14.7109375" bestFit="1" customWidth="1"/>
  </cols>
  <sheetData>
    <row r="1" spans="1:10" ht="15.75" thickBot="1"/>
    <row r="2" spans="1:10" ht="16.5" thickBot="1">
      <c r="A2" s="44" t="s">
        <v>5</v>
      </c>
      <c r="B2" s="45"/>
      <c r="C2" s="45"/>
      <c r="D2" s="46"/>
      <c r="E2" s="47" t="s">
        <v>6</v>
      </c>
      <c r="F2" s="47"/>
      <c r="G2" s="47"/>
      <c r="H2" s="47"/>
      <c r="I2" s="47"/>
    </row>
    <row r="3" spans="1:10" ht="15.75" thickBot="1">
      <c r="A3" s="9" t="s">
        <v>7</v>
      </c>
      <c r="B3" s="10" t="s">
        <v>8</v>
      </c>
      <c r="C3" s="10" t="s">
        <v>9</v>
      </c>
      <c r="D3" s="10" t="s">
        <v>10</v>
      </c>
      <c r="E3" s="10" t="s">
        <v>11</v>
      </c>
      <c r="F3" s="11" t="s">
        <v>17</v>
      </c>
      <c r="G3" s="12" t="s">
        <v>12</v>
      </c>
      <c r="H3" s="26" t="s">
        <v>13</v>
      </c>
      <c r="I3" s="13" t="s">
        <v>14</v>
      </c>
    </row>
    <row r="4" spans="1:10" ht="15.75" thickBot="1">
      <c r="A4" s="58" t="s">
        <v>15</v>
      </c>
      <c r="B4" s="58" t="s">
        <v>25</v>
      </c>
      <c r="C4" s="39" t="s">
        <v>30</v>
      </c>
      <c r="D4" s="22" t="s">
        <v>21</v>
      </c>
      <c r="E4" s="36">
        <v>125000000</v>
      </c>
      <c r="F4" s="18">
        <v>21292</v>
      </c>
      <c r="G4" s="34">
        <f>53229/2</f>
        <v>26614.5</v>
      </c>
      <c r="H4" s="19">
        <f>G4*500</f>
        <v>13307250</v>
      </c>
      <c r="I4" s="68">
        <f>E4+H4</f>
        <v>138307250</v>
      </c>
      <c r="J4" s="38"/>
    </row>
    <row r="5" spans="1:10">
      <c r="A5" s="48" t="s">
        <v>18</v>
      </c>
      <c r="B5" s="61" t="s">
        <v>25</v>
      </c>
      <c r="C5" s="39" t="s">
        <v>51</v>
      </c>
      <c r="D5" s="20" t="s">
        <v>32</v>
      </c>
      <c r="E5" s="50">
        <v>48000000</v>
      </c>
      <c r="F5" s="14">
        <f>26141*2</f>
        <v>52282</v>
      </c>
      <c r="G5" s="15">
        <f>32677*2</f>
        <v>65354</v>
      </c>
      <c r="H5" s="16">
        <f>G5*200</f>
        <v>13070800</v>
      </c>
      <c r="I5" s="52">
        <f>E5+H5+H6</f>
        <v>69144300</v>
      </c>
    </row>
    <row r="6" spans="1:10" ht="15.75" thickBot="1">
      <c r="A6" s="49"/>
      <c r="B6" s="62"/>
      <c r="C6" s="40" t="s">
        <v>31</v>
      </c>
      <c r="D6" s="21" t="s">
        <v>56</v>
      </c>
      <c r="E6" s="51"/>
      <c r="F6" s="17">
        <v>12917</v>
      </c>
      <c r="G6" s="25">
        <v>16147</v>
      </c>
      <c r="H6" s="19">
        <f>G6*500</f>
        <v>8073500</v>
      </c>
      <c r="I6" s="51"/>
      <c r="J6" s="4"/>
    </row>
    <row r="7" spans="1:10">
      <c r="A7" s="53" t="s">
        <v>16</v>
      </c>
      <c r="B7" s="35" t="s">
        <v>35</v>
      </c>
      <c r="C7" s="48" t="s">
        <v>33</v>
      </c>
      <c r="D7" s="27" t="s">
        <v>36</v>
      </c>
      <c r="E7" s="36">
        <v>10000000</v>
      </c>
      <c r="F7" s="36">
        <v>0</v>
      </c>
      <c r="G7" s="41">
        <v>0</v>
      </c>
      <c r="H7" s="37">
        <v>0</v>
      </c>
      <c r="I7" s="56">
        <f>E7+E8+H8</f>
        <v>53580000</v>
      </c>
    </row>
    <row r="8" spans="1:10" ht="15.75" thickBot="1">
      <c r="A8" s="54"/>
      <c r="B8" s="63" t="s">
        <v>34</v>
      </c>
      <c r="C8" s="49"/>
      <c r="D8" s="59" t="s">
        <v>46</v>
      </c>
      <c r="E8" s="29">
        <v>42500000</v>
      </c>
      <c r="F8" s="29">
        <v>0</v>
      </c>
      <c r="G8" s="29">
        <v>1080</v>
      </c>
      <c r="H8" s="30">
        <f>G8*1000</f>
        <v>1080000</v>
      </c>
      <c r="I8" s="57"/>
    </row>
    <row r="9" spans="1:10" ht="15.75" thickBot="1">
      <c r="A9" s="54"/>
      <c r="B9" s="66" t="s">
        <v>24</v>
      </c>
      <c r="C9" s="66" t="s">
        <v>37</v>
      </c>
      <c r="D9" s="27" t="s">
        <v>41</v>
      </c>
      <c r="E9" s="36">
        <v>16000000</v>
      </c>
      <c r="F9" s="41">
        <v>16409</v>
      </c>
      <c r="G9" s="41">
        <v>20512</v>
      </c>
      <c r="H9" s="37">
        <f>G9*900</f>
        <v>18460800</v>
      </c>
      <c r="I9" s="36">
        <f>E9+H9</f>
        <v>34460800</v>
      </c>
    </row>
    <row r="10" spans="1:10">
      <c r="A10" s="54"/>
      <c r="B10" s="64" t="s">
        <v>40</v>
      </c>
      <c r="C10" s="53" t="s">
        <v>62</v>
      </c>
      <c r="D10" s="27" t="s">
        <v>38</v>
      </c>
      <c r="E10" s="56">
        <v>35000000</v>
      </c>
      <c r="F10" s="41">
        <v>29310</v>
      </c>
      <c r="G10" s="41">
        <v>35172</v>
      </c>
      <c r="H10" s="37">
        <v>17586000</v>
      </c>
      <c r="I10" s="56">
        <f>E10+H10+H11</f>
        <v>68148500</v>
      </c>
    </row>
    <row r="11" spans="1:10" ht="15.75" thickBot="1">
      <c r="A11" s="55"/>
      <c r="B11" s="67"/>
      <c r="C11" s="55"/>
      <c r="D11" s="28" t="s">
        <v>39</v>
      </c>
      <c r="E11" s="57"/>
      <c r="F11" s="42">
        <v>24900</v>
      </c>
      <c r="G11" s="42">
        <v>31125</v>
      </c>
      <c r="H11" s="60">
        <v>15562500</v>
      </c>
      <c r="I11" s="57"/>
    </row>
    <row r="12" spans="1:10" hidden="1">
      <c r="B12" s="65"/>
      <c r="E12" s="23">
        <f>SUM(E4:E9)</f>
        <v>241500000</v>
      </c>
      <c r="F12" s="23"/>
      <c r="G12" s="24"/>
      <c r="H12" s="23">
        <f>SUM(H4:H11)</f>
        <v>87140850</v>
      </c>
      <c r="I12" s="23">
        <f>SUM(I4:I9)</f>
        <v>295492350</v>
      </c>
    </row>
    <row r="13" spans="1:10">
      <c r="A13" s="48" t="s">
        <v>22</v>
      </c>
      <c r="B13" s="64" t="s">
        <v>42</v>
      </c>
      <c r="C13" s="39" t="s">
        <v>43</v>
      </c>
      <c r="D13" s="20" t="s">
        <v>45</v>
      </c>
      <c r="E13" s="41">
        <v>100000000</v>
      </c>
      <c r="F13" s="41">
        <v>35962</v>
      </c>
      <c r="G13" s="41">
        <v>53951</v>
      </c>
      <c r="H13" s="37">
        <f>G13*600</f>
        <v>32370600</v>
      </c>
      <c r="I13" s="56">
        <f>E13+E14+H13+H14</f>
        <v>286228100</v>
      </c>
    </row>
    <row r="14" spans="1:10" ht="15.75" thickBot="1">
      <c r="A14" s="49"/>
      <c r="B14" s="67"/>
      <c r="C14" s="40" t="s">
        <v>44</v>
      </c>
      <c r="D14" s="21" t="s">
        <v>23</v>
      </c>
      <c r="E14" s="42">
        <v>100000000</v>
      </c>
      <c r="F14" s="42">
        <v>119877</v>
      </c>
      <c r="G14" s="42">
        <v>179525</v>
      </c>
      <c r="H14" s="60">
        <f>G14*300</f>
        <v>53857500</v>
      </c>
      <c r="I14" s="57"/>
    </row>
    <row r="15" spans="1:10">
      <c r="G15" s="8"/>
    </row>
  </sheetData>
  <mergeCells count="16">
    <mergeCell ref="A13:A14"/>
    <mergeCell ref="B13:B14"/>
    <mergeCell ref="I13:I14"/>
    <mergeCell ref="B10:B11"/>
    <mergeCell ref="C10:C11"/>
    <mergeCell ref="E10:E11"/>
    <mergeCell ref="A7:A11"/>
    <mergeCell ref="C7:C8"/>
    <mergeCell ref="A5:A6"/>
    <mergeCell ref="I7:I8"/>
    <mergeCell ref="I10:I11"/>
    <mergeCell ref="A2:D2"/>
    <mergeCell ref="E2:I2"/>
    <mergeCell ref="B5:B6"/>
    <mergeCell ref="E5:E6"/>
    <mergeCell ref="I5:I6"/>
  </mergeCells>
  <pageMargins left="0.3" right="0.31" top="0.75" bottom="0.75" header="0.3" footer="0.3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Promo Mailer Jun'17</vt:lpstr>
      <vt:lpstr>Lampiran</vt:lpstr>
      <vt:lpstr>Lampiran!Print_Area</vt:lpstr>
      <vt:lpstr>'Promo Mailer Jun''17'!Print_Area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HOME</cp:lastModifiedBy>
  <cp:lastPrinted>2017-05-26T07:57:44Z</cp:lastPrinted>
  <dcterms:created xsi:type="dcterms:W3CDTF">2017-03-13T06:37:49Z</dcterms:created>
  <dcterms:modified xsi:type="dcterms:W3CDTF">2017-10-30T04:07:50Z</dcterms:modified>
</cp:coreProperties>
</file>