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Promo Mailer APR'18" sheetId="5" r:id="rId1"/>
    <sheet name="Lampiran" sheetId="6" r:id="rId2"/>
    <sheet name="Sheet1" sheetId="7" r:id="rId3"/>
  </sheets>
  <definedNames>
    <definedName name="_xlnm.Print_Area" localSheetId="1">Lampiran!#REF!</definedName>
    <definedName name="_xlnm.Print_Area" localSheetId="0">'Promo Mailer APR''18'!$A$2:$E$9</definedName>
  </definedNames>
  <calcPr calcId="124519"/>
</workbook>
</file>

<file path=xl/calcChain.xml><?xml version="1.0" encoding="utf-8"?>
<calcChain xmlns="http://schemas.openxmlformats.org/spreadsheetml/2006/main">
  <c r="E10" i="5"/>
  <c r="E9"/>
  <c r="H8" i="6"/>
  <c r="H9"/>
  <c r="G10"/>
  <c r="F10"/>
  <c r="F9"/>
  <c r="G9" s="1"/>
  <c r="F8"/>
  <c r="G8" s="1"/>
  <c r="F7"/>
  <c r="G7" s="1"/>
  <c r="H7" s="1"/>
  <c r="F6"/>
  <c r="F5"/>
  <c r="G5" s="1"/>
  <c r="H5" s="1"/>
  <c r="E11"/>
  <c r="G6"/>
  <c r="H6" s="1"/>
  <c r="H10" l="1"/>
  <c r="I10" s="1"/>
  <c r="I5"/>
  <c r="I7"/>
  <c r="H11"/>
  <c r="I11" l="1"/>
</calcChain>
</file>

<file path=xl/sharedStrings.xml><?xml version="1.0" encoding="utf-8"?>
<sst xmlns="http://schemas.openxmlformats.org/spreadsheetml/2006/main" count="66" uniqueCount="44">
  <si>
    <t>NO</t>
  </si>
  <si>
    <t>JENIS KEGIATAN</t>
  </si>
  <si>
    <t>JML POS/DANA/SAMPLE/DLL</t>
  </si>
  <si>
    <t>JENIS/ITEM</t>
  </si>
  <si>
    <t>TGL PELAKSANAAN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</si>
  <si>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</si>
  <si>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</si>
  <si>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</si>
  <si>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</si>
  <si>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</si>
  <si>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</si>
  <si>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</si>
  <si>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</si>
  <si>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</si>
  <si>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</si>
  <si>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</si>
  <si>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>LSI</t>
  </si>
  <si>
    <t xml:space="preserve">AVG SALES </t>
  </si>
  <si>
    <t>ALFAMIDI</t>
  </si>
  <si>
    <t>Estimasi klaim Promo</t>
  </si>
  <si>
    <t>REKAP PROMO MAILER JUNI 2017</t>
  </si>
  <si>
    <t xml:space="preserve">Total Biaya Mailer </t>
  </si>
  <si>
    <t>Mailer Kara Santan di ALFAMART</t>
  </si>
  <si>
    <t>Mailer Kara Santan di SUPERINDO</t>
  </si>
  <si>
    <t>PROMO MAILER KARA SANTAN</t>
  </si>
  <si>
    <t>Mailer Kara NDC di ALFAMART</t>
  </si>
  <si>
    <t>16 - 30 APR 2018</t>
  </si>
  <si>
    <t>Potongan Rp. 700 /pcs Kara Santan 200 ml (10,500==&gt;9,500)</t>
  </si>
  <si>
    <t>Potongan Rp. 500 /pcs Sun Kara 200 ml (9,500 ==&gt;8,800 /pcs)</t>
  </si>
  <si>
    <t>PROMO MAILER KARA NDC</t>
  </si>
  <si>
    <t>Potongan Rp. 700 /pcs Kara Sari Kelapa SP 360 mll (7.500 ==&gt;6.900)</t>
  </si>
  <si>
    <t>Potongan Rp. 1.000 /pcs Kara Sari Kelapa Plain 1 kgl (16,900 ==&gt;15,900)</t>
  </si>
  <si>
    <t>Potongan Rp. 700 /pcs Kara Santan 200 ml (8,299==&gt;7,800)</t>
  </si>
  <si>
    <t xml:space="preserve">05-11 APR 2018 </t>
  </si>
  <si>
    <t>Potongan Rp. 700 /pcs Kara Sari Kelapa Cup 220 mll (4.500 ==&gt;4.000)</t>
  </si>
  <si>
    <t xml:space="preserve">Kara Santan 200 ml, Sun Kara 200 ml </t>
  </si>
  <si>
    <t>Biaya Mailer Rp. 150,000,000 + Estimasi Claim Promo Rp. 34,392,475 = Rp. 184,392,475</t>
  </si>
  <si>
    <t xml:space="preserve">Kara NDC 1 kg, Kara NDC SP 360ml &amp; Kara NDC Lychee 220 ml </t>
  </si>
  <si>
    <t>05 - 11 Januari 2018</t>
  </si>
  <si>
    <t>16 - 30 April 2018</t>
  </si>
  <si>
    <t xml:space="preserve"> Kara Santan 200 ml </t>
  </si>
  <si>
    <t>Biaya Mailer Rp. 55,000,000 + Estimasi Claim Promo Rp. 2.614.500 = Rp. 64.318795</t>
  </si>
  <si>
    <t>Biaya Mailer Rp. 35,000,000 + Estimasi Claim Promo Rp. 7,470,000, = Rp. 37.614.500</t>
  </si>
  <si>
    <t>Total Biaya Promo April2018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</si>
</sst>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" fontId="0" fillId="0" borderId="2" xfId="0" applyNumberForma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3" fillId="0" borderId="5" xfId="0" applyNumberFormat="1" applyFont="1" applyBorder="1"/>
    <xf numFmtId="164" fontId="2" fillId="0" borderId="3" xfId="1" applyNumberFormat="1" applyFont="1" applyBorder="1" applyAlignment="1">
      <alignment vertical="center"/>
    </xf>
    <xf numFmtId="0" fontId="0" fillId="0" borderId="6" xfId="0" applyFill="1" applyBorder="1"/>
    <xf numFmtId="164" fontId="1" fillId="0" borderId="0" xfId="1" applyNumberFormat="1" applyFont="1" applyAlignment="1">
      <alignment horizontal="left"/>
    </xf>
    <xf numFmtId="0" fontId="3" fillId="0" borderId="8" xfId="0" applyFont="1" applyBorder="1"/>
    <xf numFmtId="164" fontId="3" fillId="0" borderId="8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vertical="center"/>
    </xf>
    <xf numFmtId="164" fontId="3" fillId="0" borderId="9" xfId="0" applyNumberFormat="1" applyFont="1" applyBorder="1"/>
    <xf numFmtId="164" fontId="3" fillId="0" borderId="10" xfId="1" applyNumberFormat="1" applyFont="1" applyBorder="1" applyAlignment="1">
      <alignment vertical="center"/>
    </xf>
    <xf numFmtId="164" fontId="3" fillId="0" borderId="10" xfId="1" applyNumberFormat="1" applyFont="1" applyBorder="1" applyAlignment="1">
      <alignment horizontal="center" vertical="center"/>
    </xf>
    <xf numFmtId="164" fontId="3" fillId="0" borderId="10" xfId="0" applyNumberFormat="1" applyFont="1" applyBorder="1"/>
    <xf numFmtId="0" fontId="3" fillId="0" borderId="10" xfId="0" applyFont="1" applyBorder="1"/>
    <xf numFmtId="0" fontId="3" fillId="0" borderId="3" xfId="0" applyFont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/>
    <xf numFmtId="0" fontId="3" fillId="2" borderId="3" xfId="0" applyFont="1" applyFill="1" applyBorder="1"/>
    <xf numFmtId="0" fontId="0" fillId="0" borderId="0" xfId="0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64" fontId="3" fillId="2" borderId="5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2" borderId="8" xfId="0" applyFont="1" applyFill="1" applyBorder="1"/>
    <xf numFmtId="164" fontId="3" fillId="2" borderId="8" xfId="1" applyNumberFormat="1" applyFont="1" applyFill="1" applyBorder="1" applyAlignment="1">
      <alignment horizontal="center" vertical="center"/>
    </xf>
    <xf numFmtId="0" fontId="3" fillId="2" borderId="14" xfId="0" applyFont="1" applyFill="1" applyBorder="1"/>
    <xf numFmtId="164" fontId="3" fillId="2" borderId="14" xfId="1" applyNumberFormat="1" applyFont="1" applyFill="1" applyBorder="1" applyAlignment="1">
      <alignment horizontal="center" vertical="center"/>
    </xf>
    <xf numFmtId="164" fontId="3" fillId="0" borderId="14" xfId="1" applyNumberFormat="1" applyFont="1" applyBorder="1" applyAlignment="1">
      <alignment vertical="center"/>
    </xf>
    <xf numFmtId="0" fontId="3" fillId="2" borderId="9" xfId="0" applyFont="1" applyFill="1" applyBorder="1"/>
    <xf numFmtId="164" fontId="3" fillId="2" borderId="9" xfId="1" applyNumberFormat="1" applyFont="1" applyFill="1" applyBorder="1" applyAlignment="1">
      <alignment horizontal="center" vertical="center"/>
    </xf>
    <xf numFmtId="164" fontId="5" fillId="0" borderId="0" xfId="0" applyNumberFormat="1" applyFont="1"/>
    <xf numFmtId="0" fontId="3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0"/>
  <sheetViews>
    <sheetView tabSelected="1" topLeftCell="C1" workbookViewId="0">
      <selection activeCell="E18" sqref="E18"/>
    </sheetView>
  </sheetViews>
  <sheetFormatPr defaultRowHeight="15"/>
  <cols>
    <col min="1" max="1" width="4" bestFit="1" customWidth="1"/>
    <col min="2" max="2" width="21.140625" bestFit="1" customWidth="1"/>
    <col min="3" max="3" width="31.42578125" bestFit="1" customWidth="1"/>
    <col min="4" max="4" width="59" bestFit="1" customWidth="1"/>
    <col min="5" max="5" width="78.140625" bestFit="1" customWidth="1"/>
  </cols>
  <sheetData>
    <row r="2" spans="1:5">
      <c r="A2" s="30" t="s">
        <v>20</v>
      </c>
      <c r="B2" s="30"/>
      <c r="C2" s="30"/>
    </row>
    <row r="4" spans="1:5">
      <c r="A4" s="2" t="s">
        <v>0</v>
      </c>
      <c r="B4" s="6" t="s">
        <v>4</v>
      </c>
      <c r="C4" s="2" t="s">
        <v>1</v>
      </c>
      <c r="D4" s="3" t="s">
        <v>3</v>
      </c>
      <c r="E4" s="2" t="s">
        <v>2</v>
      </c>
    </row>
    <row r="5" spans="1:5">
      <c r="A5" s="5">
        <v>1</v>
      </c>
      <c r="B5" s="7" t="s">
        <v>39</v>
      </c>
      <c r="C5" s="1" t="s">
        <v>22</v>
      </c>
      <c r="D5" s="1" t="s">
        <v>35</v>
      </c>
      <c r="E5" s="1" t="s">
        <v>36</v>
      </c>
    </row>
    <row r="6" spans="1:5">
      <c r="A6" s="5">
        <v>2</v>
      </c>
      <c r="B6" s="7" t="s">
        <v>39</v>
      </c>
      <c r="C6" s="1" t="s">
        <v>25</v>
      </c>
      <c r="D6" s="1" t="s">
        <v>37</v>
      </c>
      <c r="E6" s="1" t="s">
        <v>41</v>
      </c>
    </row>
    <row r="7" spans="1:5">
      <c r="A7" s="5">
        <v>8</v>
      </c>
      <c r="B7" s="7" t="s">
        <v>38</v>
      </c>
      <c r="C7" s="1" t="s">
        <v>23</v>
      </c>
      <c r="D7" s="1" t="s">
        <v>40</v>
      </c>
      <c r="E7" s="1" t="s">
        <v>42</v>
      </c>
    </row>
    <row r="8" spans="1:5">
      <c r="D8" s="15" t="s">
        <v>21</v>
      </c>
      <c r="E8" s="16">
        <v>240000000</v>
      </c>
    </row>
    <row r="9" spans="1:5">
      <c r="D9" s="15" t="s">
        <v>19</v>
      </c>
      <c r="E9" s="4">
        <f>34392475+2614500+7470000</f>
        <v>44476975</v>
      </c>
    </row>
    <row r="10" spans="1:5">
      <c r="D10" s="15" t="s">
        <v>43</v>
      </c>
      <c r="E10" s="4">
        <f>SUM(E8:E9)</f>
        <v>284476975</v>
      </c>
    </row>
  </sheetData>
  <mergeCells count="1">
    <mergeCell ref="A2:C2"/>
  </mergeCells>
  <pageMargins left="0.26" right="0.1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1"/>
  <sheetViews>
    <sheetView zoomScale="80" zoomScaleNormal="80"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H10" sqref="H10"/>
    </sheetView>
  </sheetViews>
  <sheetFormatPr defaultRowHeight="15"/>
  <cols>
    <col min="1" max="1" width="11.7109375" bestFit="1" customWidth="1"/>
    <col min="2" max="2" width="45.85546875" bestFit="1" customWidth="1"/>
    <col min="3" max="3" width="26" bestFit="1" customWidth="1"/>
    <col min="4" max="4" width="71.42578125" bestFit="1" customWidth="1"/>
    <col min="5" max="5" width="18.85546875" bestFit="1" customWidth="1"/>
    <col min="6" max="6" width="15.28515625" customWidth="1"/>
    <col min="7" max="7" width="22.5703125" bestFit="1" customWidth="1"/>
    <col min="8" max="8" width="20" bestFit="1" customWidth="1"/>
    <col min="9" max="9" width="15.5703125" bestFit="1" customWidth="1"/>
    <col min="10" max="10" width="14.7109375" bestFit="1" customWidth="1"/>
  </cols>
  <sheetData>
    <row r="2" spans="1:10" ht="15.75" thickBot="1"/>
    <row r="3" spans="1:10" ht="16.5" thickBot="1">
      <c r="A3" s="38" t="s">
        <v>5</v>
      </c>
      <c r="B3" s="39"/>
      <c r="C3" s="39"/>
      <c r="D3" s="40"/>
      <c r="E3" s="41" t="s">
        <v>6</v>
      </c>
      <c r="F3" s="41"/>
      <c r="G3" s="41"/>
      <c r="H3" s="41"/>
      <c r="I3" s="41"/>
    </row>
    <row r="4" spans="1:10" ht="15.75" thickBot="1">
      <c r="A4" s="8" t="s">
        <v>7</v>
      </c>
      <c r="B4" s="9" t="s">
        <v>8</v>
      </c>
      <c r="C4" s="9" t="s">
        <v>9</v>
      </c>
      <c r="D4" s="9" t="s">
        <v>10</v>
      </c>
      <c r="E4" s="9" t="s">
        <v>11</v>
      </c>
      <c r="F4" s="10" t="s">
        <v>17</v>
      </c>
      <c r="G4" s="11" t="s">
        <v>12</v>
      </c>
      <c r="H4" s="14" t="s">
        <v>13</v>
      </c>
      <c r="I4" s="12" t="s">
        <v>14</v>
      </c>
    </row>
    <row r="5" spans="1:10">
      <c r="A5" s="31" t="s">
        <v>15</v>
      </c>
      <c r="B5" s="36" t="s">
        <v>24</v>
      </c>
      <c r="C5" s="31" t="s">
        <v>26</v>
      </c>
      <c r="D5" s="17" t="s">
        <v>27</v>
      </c>
      <c r="E5" s="37">
        <v>150000000</v>
      </c>
      <c r="F5" s="18">
        <f>3593*10/2</f>
        <v>17965</v>
      </c>
      <c r="G5" s="19">
        <f>F5*1.15</f>
        <v>20659.75</v>
      </c>
      <c r="H5" s="13">
        <f>G5*700</f>
        <v>14461825</v>
      </c>
      <c r="I5" s="42">
        <f>E5+H5+H6</f>
        <v>184392475</v>
      </c>
      <c r="J5" s="4"/>
    </row>
    <row r="6" spans="1:10" ht="13.5" customHeight="1" thickBot="1">
      <c r="A6" s="33"/>
      <c r="B6" s="35"/>
      <c r="C6" s="32"/>
      <c r="D6" s="25" t="s">
        <v>28</v>
      </c>
      <c r="E6" s="45"/>
      <c r="F6" s="22">
        <f>5777*12/2</f>
        <v>34662</v>
      </c>
      <c r="G6" s="23">
        <f>F6*1.15</f>
        <v>39861.299999999996</v>
      </c>
      <c r="H6" s="24">
        <f>G6*500</f>
        <v>19930649.999999996</v>
      </c>
      <c r="I6" s="44"/>
      <c r="J6" s="4"/>
    </row>
    <row r="7" spans="1:10" ht="13.5" customHeight="1">
      <c r="A7" s="31" t="s">
        <v>18</v>
      </c>
      <c r="B7" s="36" t="s">
        <v>29</v>
      </c>
      <c r="C7" s="31" t="s">
        <v>26</v>
      </c>
      <c r="D7" s="48" t="s">
        <v>34</v>
      </c>
      <c r="E7" s="49">
        <v>55000000</v>
      </c>
      <c r="F7" s="18">
        <f>223*24/2</f>
        <v>2676</v>
      </c>
      <c r="G7" s="19">
        <f t="shared" ref="G7:G9" si="0">F7*1.15</f>
        <v>3077.3999999999996</v>
      </c>
      <c r="H7" s="13">
        <f t="shared" ref="H7:H9" si="1">G7*500</f>
        <v>1538699.9999999998</v>
      </c>
      <c r="I7" s="42">
        <f>E7+H7+H8+H9</f>
        <v>64318795</v>
      </c>
      <c r="J7" s="4"/>
    </row>
    <row r="8" spans="1:10" ht="13.5" customHeight="1">
      <c r="A8" s="33"/>
      <c r="B8" s="34"/>
      <c r="C8" s="33"/>
      <c r="D8" s="50" t="s">
        <v>30</v>
      </c>
      <c r="E8" s="51"/>
      <c r="F8" s="52">
        <f>354*12/2</f>
        <v>2124</v>
      </c>
      <c r="G8" s="23">
        <f t="shared" si="0"/>
        <v>2442.6</v>
      </c>
      <c r="H8" s="24">
        <f>G8*700</f>
        <v>1709820</v>
      </c>
      <c r="I8" s="44"/>
      <c r="J8" s="4"/>
    </row>
    <row r="9" spans="1:10" ht="13.5" customHeight="1" thickBot="1">
      <c r="A9" s="33"/>
      <c r="B9" s="35"/>
      <c r="C9" s="32"/>
      <c r="D9" s="53" t="s">
        <v>31</v>
      </c>
      <c r="E9" s="54"/>
      <c r="F9" s="20">
        <f>1173*6/2</f>
        <v>3519</v>
      </c>
      <c r="G9" s="23">
        <f t="shared" si="0"/>
        <v>4046.85</v>
      </c>
      <c r="H9" s="21">
        <f>G9*1500</f>
        <v>6070275</v>
      </c>
      <c r="I9" s="43"/>
      <c r="J9" s="4"/>
    </row>
    <row r="10" spans="1:10" ht="15.75" thickBot="1">
      <c r="A10" s="46" t="s">
        <v>16</v>
      </c>
      <c r="B10" s="47" t="s">
        <v>24</v>
      </c>
      <c r="C10" s="26" t="s">
        <v>33</v>
      </c>
      <c r="D10" s="29" t="s">
        <v>32</v>
      </c>
      <c r="E10" s="27">
        <v>35000000</v>
      </c>
      <c r="F10" s="27">
        <f>12450/4</f>
        <v>3112.5</v>
      </c>
      <c r="G10" s="27">
        <f>F10*1.2</f>
        <v>3735</v>
      </c>
      <c r="H10" s="28">
        <f>G10*700</f>
        <v>2614500</v>
      </c>
      <c r="I10" s="27">
        <f>E10+H10</f>
        <v>37614500</v>
      </c>
    </row>
    <row r="11" spans="1:10" ht="15.75">
      <c r="E11" s="55">
        <f>SUM(E5:E10)</f>
        <v>240000000</v>
      </c>
      <c r="H11" s="55">
        <f>SUM(H5:H10)</f>
        <v>46325770</v>
      </c>
      <c r="I11" s="55">
        <f>SUM(I5:I10)</f>
        <v>286325770</v>
      </c>
    </row>
  </sheetData>
  <mergeCells count="12">
    <mergeCell ref="I5:I6"/>
    <mergeCell ref="A5:A6"/>
    <mergeCell ref="A7:A9"/>
    <mergeCell ref="B7:B9"/>
    <mergeCell ref="C7:C9"/>
    <mergeCell ref="E7:E9"/>
    <mergeCell ref="I7:I9"/>
    <mergeCell ref="A3:D3"/>
    <mergeCell ref="E3:I3"/>
    <mergeCell ref="C5:C6"/>
    <mergeCell ref="E5:E6"/>
    <mergeCell ref="B5:B6"/>
  </mergeCells>
  <pageMargins left="0.3" right="0.31" top="0.75" bottom="0.75" header="0.3" footer="0.3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8"/>
  <sheetViews>
    <sheetView workbookViewId="0">
      <selection activeCell="D17" sqref="D17"/>
    </sheetView>
  </sheetViews>
  <sheetFormatPr defaultRowHeight="15"/>
  <cols>
    <col min="2" max="2" width="11.7109375" bestFit="1" customWidth="1"/>
    <col min="3" max="3" width="32.5703125" bestFit="1" customWidth="1"/>
    <col min="4" max="4" width="17.7109375" bestFit="1" customWidth="1"/>
    <col min="5" max="5" width="71.42578125" bestFit="1" customWidth="1"/>
  </cols>
  <sheetData>
    <row r="1" spans="2:5" ht="15.75" thickBot="1"/>
    <row r="2" spans="2:5" ht="15.75" thickBot="1">
      <c r="B2" s="8" t="s">
        <v>7</v>
      </c>
      <c r="C2" s="9" t="s">
        <v>8</v>
      </c>
      <c r="D2" s="9" t="s">
        <v>9</v>
      </c>
      <c r="E2" s="9" t="s">
        <v>10</v>
      </c>
    </row>
    <row r="3" spans="2:5">
      <c r="B3" s="31" t="s">
        <v>15</v>
      </c>
      <c r="C3" s="36" t="s">
        <v>24</v>
      </c>
      <c r="D3" s="31" t="s">
        <v>26</v>
      </c>
      <c r="E3" s="17" t="s">
        <v>27</v>
      </c>
    </row>
    <row r="4" spans="2:5" ht="15.75" thickBot="1">
      <c r="B4" s="33"/>
      <c r="C4" s="35"/>
      <c r="D4" s="32"/>
      <c r="E4" s="25" t="s">
        <v>28</v>
      </c>
    </row>
    <row r="5" spans="2:5">
      <c r="B5" s="31" t="s">
        <v>18</v>
      </c>
      <c r="C5" s="36" t="s">
        <v>29</v>
      </c>
      <c r="D5" s="31" t="s">
        <v>26</v>
      </c>
      <c r="E5" s="48" t="s">
        <v>34</v>
      </c>
    </row>
    <row r="6" spans="2:5">
      <c r="B6" s="33"/>
      <c r="C6" s="34"/>
      <c r="D6" s="33"/>
      <c r="E6" s="50" t="s">
        <v>30</v>
      </c>
    </row>
    <row r="7" spans="2:5" ht="15.75" thickBot="1">
      <c r="B7" s="33"/>
      <c r="C7" s="35"/>
      <c r="D7" s="32"/>
      <c r="E7" s="53" t="s">
        <v>31</v>
      </c>
    </row>
    <row r="8" spans="2:5" ht="15.75" thickBot="1">
      <c r="B8" s="56" t="s">
        <v>16</v>
      </c>
      <c r="C8" s="47" t="s">
        <v>24</v>
      </c>
      <c r="D8" s="26" t="s">
        <v>33</v>
      </c>
      <c r="E8" s="29" t="s">
        <v>32</v>
      </c>
    </row>
  </sheetData>
  <mergeCells count="6">
    <mergeCell ref="B3:B4"/>
    <mergeCell ref="B5:B7"/>
    <mergeCell ref="C5:C7"/>
    <mergeCell ref="D5:D7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Promo Mailer APR'18</vt:lpstr>
      <vt:lpstr>Lampiran</vt:lpstr>
      <vt:lpstr>Sheet1</vt:lpstr>
      <vt:lpstr>'Promo Mailer APR''18'!Print_Area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HOME</cp:lastModifiedBy>
  <cp:lastPrinted>2017-05-26T07:57:44Z</cp:lastPrinted>
  <dcterms:created xsi:type="dcterms:W3CDTF">2017-03-13T06:37:49Z</dcterms:created>
  <dcterms:modified xsi:type="dcterms:W3CDTF">2018-03-27T03:33:33Z</dcterms:modified>
</cp:coreProperties>
</file>