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5"/>
  </bookViews>
  <sheets>
    <sheet name="MMT" sheetId="3" r:id="rId1"/>
    <sheet name="suport ndc 130" sheetId="4" r:id="rId2"/>
    <sheet name="sadle bag" sheetId="5" r:id="rId3"/>
    <sheet name="sablon kaos" sheetId="6" r:id="rId4"/>
    <sheet name="buffer stock" sheetId="8" r:id="rId5"/>
    <sheet name="TOTAL BIAYA" sheetId="7" r:id="rId6"/>
  </sheets>
  <calcPr calcId="124519"/>
</workbook>
</file>

<file path=xl/calcChain.xml><?xml version="1.0" encoding="utf-8"?>
<calcChain xmlns="http://schemas.openxmlformats.org/spreadsheetml/2006/main">
  <c r="G29" i="3"/>
  <c r="H29"/>
  <c r="G28"/>
  <c r="H28"/>
  <c r="G27" l="1"/>
  <c r="H27" s="1"/>
  <c r="G20"/>
  <c r="H20" s="1"/>
  <c r="G21"/>
  <c r="H21" s="1"/>
  <c r="G22"/>
  <c r="H22" s="1"/>
  <c r="G23"/>
  <c r="H23" s="1"/>
  <c r="G24"/>
  <c r="H24" s="1"/>
  <c r="G25"/>
  <c r="H25" s="1"/>
  <c r="G26"/>
  <c r="H26" s="1"/>
  <c r="C9" i="7"/>
  <c r="E7" i="4" l="1"/>
  <c r="D4" i="6" l="1"/>
  <c r="D7" s="1"/>
  <c r="G19" i="3" l="1"/>
  <c r="H19" s="1"/>
  <c r="G18"/>
  <c r="H18" s="1"/>
  <c r="G17"/>
  <c r="H17" s="1"/>
  <c r="G4" l="1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H32" l="1"/>
</calcChain>
</file>

<file path=xl/sharedStrings.xml><?xml version="1.0" encoding="utf-8"?>
<sst xmlns="http://schemas.openxmlformats.org/spreadsheetml/2006/main" count="112" uniqueCount="98">
  <si>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</si>
  <si>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</si>
  <si>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</si>
  <si>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</si>
  <si>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</si>
  <si>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</si>
  <si>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</si>
  <si>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</si>
  <si>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tanggal pelaksanaan</t>
  </si>
  <si>
    <t>HARGA MMT/M = Rp 21,000</t>
  </si>
  <si>
    <t>DESIGN</t>
  </si>
  <si>
    <t>TCA POLOS</t>
  </si>
  <si>
    <t>KADIPIRO, SRAGEN</t>
  </si>
  <si>
    <t>SAMBIREJO, SRAGEN</t>
  </si>
  <si>
    <t>IBU SUYONO</t>
  </si>
  <si>
    <t>BIAYA PASANG</t>
  </si>
  <si>
    <t>PS KARANGPANDAN, KARANGANYAR</t>
  </si>
  <si>
    <t>HARGA SABLON / PCS KAOS = Rp 4,250</t>
  </si>
  <si>
    <t>jumlah</t>
  </si>
  <si>
    <t>total</t>
  </si>
  <si>
    <t>suport ndc 130</t>
  </si>
  <si>
    <t>jumlah ( Rp )</t>
  </si>
  <si>
    <t>keterangan</t>
  </si>
  <si>
    <t>10 karton</t>
  </si>
  <si>
    <t>ITEM</t>
  </si>
  <si>
    <t>JUMLAH</t>
  </si>
  <si>
    <t>ESTIMASI HARGA</t>
  </si>
  <si>
    <t>TOTAL</t>
  </si>
  <si>
    <t>KETERANGAN</t>
  </si>
  <si>
    <t>PELAKSANAAN</t>
  </si>
  <si>
    <t>SADLE BAG</t>
  </si>
  <si>
    <t>SEBAGAI ALAT UNTUK ANGKUT TUKAR GULING PRODUK KARA, POS MATERIAL, DLL YANG DIGUNAKAN OLEH SPR DAN MD</t>
  </si>
  <si>
    <t>nama outlet</t>
  </si>
  <si>
    <t>PT. ASSALAAM NIAGA UTAMA</t>
  </si>
  <si>
    <t>JL. AHMAD YANI NO.308</t>
  </si>
  <si>
    <t>CV. LARIS ADI SEJATI</t>
  </si>
  <si>
    <t>JL. A. YANI NO.14 KARTASURA</t>
  </si>
  <si>
    <t>kodelang</t>
  </si>
  <si>
    <t>SLO 192766</t>
  </si>
  <si>
    <t>SLO 192769</t>
  </si>
  <si>
    <t>PARTISIPASI HUT PT. ASSALAM NIAGA UTAMA</t>
  </si>
  <si>
    <t>PARTISIPASI HUT CV. LARIS ADI SEJATI</t>
  </si>
  <si>
    <t>NO</t>
  </si>
  <si>
    <t>JENIS KEGIATAN</t>
  </si>
  <si>
    <t>BIAYA ( Rp )</t>
  </si>
  <si>
    <t>MMT NAMA TOKO</t>
  </si>
  <si>
    <t>SABLON KAOS</t>
  </si>
  <si>
    <t>SUPORT NDC 130</t>
  </si>
  <si>
    <t>TOKO ANJAR</t>
  </si>
  <si>
    <t>PSR BUNDER, SRAGEN</t>
  </si>
  <si>
    <t>PAK CIPTO</t>
  </si>
  <si>
    <t>PJM MOTOR</t>
  </si>
  <si>
    <t>TOKO ARDHAN</t>
  </si>
  <si>
    <t>TOKO BERKAH</t>
  </si>
  <si>
    <t>SAMBI, SRAGEN</t>
  </si>
  <si>
    <t>KENCLING RENTAL MOBIL DAN TRAVEL</t>
  </si>
  <si>
    <t>SRAGEN</t>
  </si>
  <si>
    <t>MIE AYAM DAN BAKSO BU AGUS</t>
  </si>
  <si>
    <t>WEDANGAN PINGGIR SAWAH</t>
  </si>
  <si>
    <t>JATIPURO, KARANGANYAR</t>
  </si>
  <si>
    <t>TOKO REVA ( MBAK GEMBUG )</t>
  </si>
  <si>
    <t>GONDANG, SRAGEN</t>
  </si>
  <si>
    <t>IBU SRI WAHYUNI</t>
  </si>
  <si>
    <t>PSR GONDANG, SRAGEN</t>
  </si>
  <si>
    <t>IBU SUMARMI</t>
  </si>
  <si>
    <t>MASARAN, SRAGEN</t>
  </si>
  <si>
    <t>MBAK SUNDARI</t>
  </si>
  <si>
    <t>PSR BATURETNO, WONOGIRI</t>
  </si>
  <si>
    <t>IBU HENI</t>
  </si>
  <si>
    <t>TOKO SUMARNO/TOPAN 2</t>
  </si>
  <si>
    <t>PSR SUNGGINGAN, BOYOLALI</t>
  </si>
  <si>
    <t>IBU KATMI</t>
  </si>
  <si>
    <t>PSR JATISRONO, WONOGIRI</t>
  </si>
  <si>
    <t>PSR LEGI</t>
  </si>
  <si>
    <t>TOKO ALIKA</t>
  </si>
  <si>
    <t>TANGEN, SRAGEN</t>
  </si>
  <si>
    <t>IBU SEPI</t>
  </si>
  <si>
    <t>PSR BLIMBING</t>
  </si>
  <si>
    <t>TOKO ARIFIN</t>
  </si>
  <si>
    <t>PSR IR SUKARNO, SUKOHARJO</t>
  </si>
  <si>
    <t>TOKO WIN</t>
  </si>
  <si>
    <t>PSR BOYOLALI, BOYOLALI</t>
  </si>
  <si>
    <t>PSR AMPEL, BOYOLALI</t>
  </si>
  <si>
    <t>TOKO LASTRI</t>
  </si>
  <si>
    <t>TOKO RIZAL</t>
  </si>
  <si>
    <t>BAWANG</t>
  </si>
  <si>
    <t>TOTAL BIAYA</t>
  </si>
  <si>
    <t>TK.TARTO, PALUR KARANGANYAR, PSR LEGI</t>
  </si>
  <si>
    <t>SOTO + AYAM GEPREK BU NDUTH</t>
  </si>
  <si>
    <t>PEDAN, KLATEN</t>
  </si>
  <si>
    <t>SOTO + KARE AYAM PAK YEYE</t>
  </si>
  <si>
    <t>nama toko / outlet /item</t>
  </si>
  <si>
    <t>item</t>
  </si>
  <si>
    <t>total harga</t>
  </si>
  <si>
    <t>sunkara tca 65 ml</t>
  </si>
  <si>
    <t>20 karton</t>
  </si>
  <si>
    <t>BUFFER STOCK TCA</t>
  </si>
  <si>
    <t>lpap pos material-kaos kerah hijau-slo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</si>
</sst>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/d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1" applyNumberFormat="1" applyFont="1" applyFill="1" applyBorder="1"/>
    <xf numFmtId="0" fontId="5" fillId="0" borderId="1" xfId="0" applyFont="1" applyBorder="1" applyAlignment="1">
      <alignment horizontal="right"/>
    </xf>
    <xf numFmtId="164" fontId="0" fillId="2" borderId="1" xfId="0" applyNumberFormat="1" applyFill="1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1" fontId="6" fillId="0" borderId="1" xfId="2" applyFont="1" applyBorder="1"/>
    <xf numFmtId="41" fontId="6" fillId="0" borderId="2" xfId="2" applyFont="1" applyBorder="1"/>
    <xf numFmtId="41" fontId="6" fillId="2" borderId="1" xfId="0" applyNumberFormat="1" applyFont="1" applyFill="1" applyBorder="1"/>
    <xf numFmtId="0" fontId="6" fillId="0" borderId="1" xfId="0" applyFont="1" applyBorder="1"/>
    <xf numFmtId="15" fontId="6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 wrapText="1"/>
    </xf>
    <xf numFmtId="41" fontId="6" fillId="0" borderId="1" xfId="2" applyFont="1" applyFill="1" applyBorder="1"/>
    <xf numFmtId="41" fontId="6" fillId="0" borderId="1" xfId="0" applyNumberFormat="1" applyFont="1" applyFill="1" applyBorder="1"/>
    <xf numFmtId="41" fontId="6" fillId="2" borderId="1" xfId="2" applyFont="1" applyFill="1" applyBorder="1" applyAlignment="1">
      <alignment horizontal="right"/>
    </xf>
    <xf numFmtId="0" fontId="7" fillId="3" borderId="1" xfId="0" applyFont="1" applyFill="1" applyBorder="1"/>
    <xf numFmtId="0" fontId="0" fillId="3" borderId="1" xfId="0" applyFill="1" applyBorder="1"/>
    <xf numFmtId="0" fontId="7" fillId="0" borderId="1" xfId="0" applyFont="1" applyFill="1" applyBorder="1"/>
    <xf numFmtId="0" fontId="0" fillId="0" borderId="1" xfId="0" applyFill="1" applyBorder="1"/>
    <xf numFmtId="164" fontId="6" fillId="0" borderId="1" xfId="1" applyNumberFormat="1" applyFont="1" applyBorder="1"/>
    <xf numFmtId="164" fontId="6" fillId="0" borderId="1" xfId="1" applyNumberFormat="1" applyFont="1" applyFill="1" applyBorder="1"/>
    <xf numFmtId="0" fontId="8" fillId="0" borderId="1" xfId="0" applyFont="1" applyBorder="1" applyAlignment="1">
      <alignment horizontal="right"/>
    </xf>
    <xf numFmtId="164" fontId="6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4" fontId="0" fillId="0" borderId="1" xfId="0" applyNumberFormat="1" applyBorder="1"/>
    <xf numFmtId="41" fontId="0" fillId="0" borderId="1" xfId="2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3"/>
  <sheetViews>
    <sheetView workbookViewId="0">
      <selection activeCell="E24" sqref="E24"/>
    </sheetView>
  </sheetViews>
  <sheetFormatPr defaultRowHeight="12"/>
  <cols>
    <col min="1" max="1" width="4.7109375" style="1" customWidth="1"/>
    <col min="2" max="2" width="33.140625" style="1" customWidth="1"/>
    <col min="3" max="3" width="28.140625" style="1" customWidth="1"/>
    <col min="4" max="4" width="11.5703125" style="1" customWidth="1"/>
    <col min="5" max="5" width="9.28515625" style="1" customWidth="1"/>
    <col min="6" max="7" width="11.85546875" style="1" customWidth="1"/>
    <col min="8" max="8" width="12.85546875" style="1" customWidth="1"/>
    <col min="9" max="9" width="18.42578125" style="1" customWidth="1"/>
    <col min="10" max="16384" width="9.140625" style="1"/>
  </cols>
  <sheetData>
    <row r="1" spans="1:11">
      <c r="B1" s="2" t="s">
        <v>9</v>
      </c>
    </row>
    <row r="3" spans="1:11">
      <c r="A3" s="3" t="s">
        <v>6</v>
      </c>
      <c r="B3" s="3" t="s">
        <v>0</v>
      </c>
      <c r="C3" s="4" t="s">
        <v>7</v>
      </c>
      <c r="D3" s="5" t="s">
        <v>1</v>
      </c>
      <c r="E3" s="5" t="s">
        <v>2</v>
      </c>
      <c r="F3" s="5" t="s">
        <v>3</v>
      </c>
      <c r="G3" s="5" t="s">
        <v>4</v>
      </c>
      <c r="H3" s="6" t="s">
        <v>5</v>
      </c>
      <c r="I3" s="4" t="s">
        <v>8</v>
      </c>
      <c r="J3" s="11"/>
      <c r="K3" s="11"/>
    </row>
    <row r="4" spans="1:11">
      <c r="A4" s="7">
        <v>1</v>
      </c>
      <c r="B4" s="4" t="s">
        <v>48</v>
      </c>
      <c r="C4" s="4" t="s">
        <v>49</v>
      </c>
      <c r="D4" s="8">
        <v>9</v>
      </c>
      <c r="E4" s="8">
        <v>1</v>
      </c>
      <c r="F4" s="8">
        <v>1</v>
      </c>
      <c r="G4" s="9">
        <f>D4*E4*F4</f>
        <v>9</v>
      </c>
      <c r="H4" s="10">
        <f>21000*G4</f>
        <v>189000</v>
      </c>
      <c r="I4" s="14">
        <v>43419</v>
      </c>
      <c r="J4" s="12"/>
      <c r="K4" s="11"/>
    </row>
    <row r="5" spans="1:11">
      <c r="A5" s="7">
        <v>2</v>
      </c>
      <c r="B5" s="4" t="s">
        <v>50</v>
      </c>
      <c r="C5" s="4" t="s">
        <v>49</v>
      </c>
      <c r="D5" s="8">
        <v>4</v>
      </c>
      <c r="E5" s="8">
        <v>1</v>
      </c>
      <c r="F5" s="8">
        <v>1</v>
      </c>
      <c r="G5" s="9">
        <f t="shared" ref="G5:G7" si="0">D5*E5*F5</f>
        <v>4</v>
      </c>
      <c r="H5" s="10">
        <f t="shared" ref="H5:H7" si="1">21000*G5</f>
        <v>84000</v>
      </c>
      <c r="I5" s="14">
        <v>43419</v>
      </c>
      <c r="J5" s="12"/>
      <c r="K5" s="11"/>
    </row>
    <row r="6" spans="1:11">
      <c r="A6" s="7">
        <v>3</v>
      </c>
      <c r="B6" s="4" t="s">
        <v>51</v>
      </c>
      <c r="C6" s="4" t="s">
        <v>13</v>
      </c>
      <c r="D6" s="8">
        <v>3</v>
      </c>
      <c r="E6" s="8">
        <v>0.5</v>
      </c>
      <c r="F6" s="8">
        <v>1</v>
      </c>
      <c r="G6" s="9">
        <f t="shared" si="0"/>
        <v>1.5</v>
      </c>
      <c r="H6" s="10">
        <f t="shared" si="1"/>
        <v>31500</v>
      </c>
      <c r="I6" s="14">
        <v>43414</v>
      </c>
      <c r="J6" s="12"/>
      <c r="K6" s="11"/>
    </row>
    <row r="7" spans="1:11">
      <c r="A7" s="7">
        <v>4</v>
      </c>
      <c r="B7" s="4" t="s">
        <v>52</v>
      </c>
      <c r="C7" s="4" t="s">
        <v>13</v>
      </c>
      <c r="D7" s="8">
        <v>3.5</v>
      </c>
      <c r="E7" s="8">
        <v>1.4</v>
      </c>
      <c r="F7" s="8">
        <v>1</v>
      </c>
      <c r="G7" s="9">
        <f t="shared" si="0"/>
        <v>4.8999999999999995</v>
      </c>
      <c r="H7" s="10">
        <f t="shared" si="1"/>
        <v>102899.99999999999</v>
      </c>
      <c r="I7" s="14">
        <v>43414</v>
      </c>
      <c r="J7" s="12"/>
      <c r="K7" s="11"/>
    </row>
    <row r="8" spans="1:11">
      <c r="A8" s="7">
        <v>5</v>
      </c>
      <c r="B8" s="4" t="s">
        <v>53</v>
      </c>
      <c r="C8" s="4" t="s">
        <v>54</v>
      </c>
      <c r="D8" s="8">
        <v>5</v>
      </c>
      <c r="E8" s="8">
        <v>1</v>
      </c>
      <c r="F8" s="8">
        <v>1</v>
      </c>
      <c r="G8" s="9">
        <f t="shared" ref="G8" si="2">D8*E8*F8</f>
        <v>5</v>
      </c>
      <c r="H8" s="10">
        <f t="shared" ref="H8" si="3">21000*G8</f>
        <v>105000</v>
      </c>
      <c r="I8" s="14">
        <v>43414</v>
      </c>
      <c r="J8" s="12"/>
      <c r="K8" s="11"/>
    </row>
    <row r="9" spans="1:11">
      <c r="A9" s="7">
        <v>6</v>
      </c>
      <c r="B9" s="4" t="s">
        <v>11</v>
      </c>
      <c r="C9" s="4" t="s">
        <v>87</v>
      </c>
      <c r="D9" s="8">
        <v>7</v>
      </c>
      <c r="E9" s="8">
        <v>1</v>
      </c>
      <c r="F9" s="8">
        <v>2</v>
      </c>
      <c r="G9" s="9">
        <f>D9*E9*F9</f>
        <v>14</v>
      </c>
      <c r="H9" s="10">
        <f>21000*G9</f>
        <v>294000</v>
      </c>
      <c r="I9" s="14">
        <v>43427</v>
      </c>
      <c r="J9" s="12"/>
      <c r="K9" s="11"/>
    </row>
    <row r="10" spans="1:11">
      <c r="A10" s="7">
        <v>7</v>
      </c>
      <c r="B10" s="4" t="s">
        <v>55</v>
      </c>
      <c r="C10" s="4" t="s">
        <v>56</v>
      </c>
      <c r="D10" s="8">
        <v>6</v>
      </c>
      <c r="E10" s="8">
        <v>1</v>
      </c>
      <c r="F10" s="8">
        <v>1</v>
      </c>
      <c r="G10" s="9">
        <f>D10*E10*F10</f>
        <v>6</v>
      </c>
      <c r="H10" s="10">
        <f>21000*G10</f>
        <v>126000</v>
      </c>
      <c r="I10" s="14">
        <v>43419</v>
      </c>
      <c r="J10" s="12"/>
      <c r="K10" s="11"/>
    </row>
    <row r="11" spans="1:11">
      <c r="A11" s="7">
        <v>8</v>
      </c>
      <c r="B11" s="4" t="s">
        <v>57</v>
      </c>
      <c r="C11" s="4" t="s">
        <v>12</v>
      </c>
      <c r="D11" s="8">
        <v>3</v>
      </c>
      <c r="E11" s="8">
        <v>3</v>
      </c>
      <c r="F11" s="8">
        <v>1</v>
      </c>
      <c r="G11" s="9">
        <f>D11*E11*F11</f>
        <v>9</v>
      </c>
      <c r="H11" s="10">
        <f>21000*G11</f>
        <v>189000</v>
      </c>
      <c r="I11" s="14">
        <v>43414</v>
      </c>
      <c r="J11" s="12"/>
      <c r="K11" s="11"/>
    </row>
    <row r="12" spans="1:11">
      <c r="A12" s="7">
        <v>9</v>
      </c>
      <c r="B12" s="4" t="s">
        <v>58</v>
      </c>
      <c r="C12" s="4" t="s">
        <v>59</v>
      </c>
      <c r="D12" s="8">
        <v>3</v>
      </c>
      <c r="E12" s="8">
        <v>1</v>
      </c>
      <c r="F12" s="8">
        <v>2</v>
      </c>
      <c r="G12" s="9">
        <f t="shared" ref="G12:G13" si="4">D12*E12*F12</f>
        <v>6</v>
      </c>
      <c r="H12" s="10">
        <f t="shared" ref="H12:H13" si="5">21000*G12</f>
        <v>126000</v>
      </c>
      <c r="I12" s="14">
        <v>43423</v>
      </c>
      <c r="J12" s="12"/>
      <c r="K12" s="11"/>
    </row>
    <row r="13" spans="1:11">
      <c r="A13" s="7">
        <v>10</v>
      </c>
      <c r="B13" s="4" t="s">
        <v>60</v>
      </c>
      <c r="C13" s="4" t="s">
        <v>61</v>
      </c>
      <c r="D13" s="8">
        <v>3</v>
      </c>
      <c r="E13" s="8">
        <v>1</v>
      </c>
      <c r="F13" s="8">
        <v>1</v>
      </c>
      <c r="G13" s="9">
        <f t="shared" si="4"/>
        <v>3</v>
      </c>
      <c r="H13" s="10">
        <f t="shared" si="5"/>
        <v>63000</v>
      </c>
      <c r="I13" s="14">
        <v>43419</v>
      </c>
      <c r="J13" s="12"/>
      <c r="K13" s="11"/>
    </row>
    <row r="14" spans="1:11">
      <c r="A14" s="7">
        <v>11</v>
      </c>
      <c r="B14" s="4" t="s">
        <v>62</v>
      </c>
      <c r="C14" s="4" t="s">
        <v>63</v>
      </c>
      <c r="D14" s="8">
        <v>3</v>
      </c>
      <c r="E14" s="8">
        <v>0.5</v>
      </c>
      <c r="F14" s="8">
        <v>2</v>
      </c>
      <c r="G14" s="9">
        <f t="shared" ref="G14:G19" si="6">D14*E14*F14</f>
        <v>3</v>
      </c>
      <c r="H14" s="10">
        <f t="shared" ref="H14:H19" si="7">21000*G14</f>
        <v>63000</v>
      </c>
      <c r="I14" s="14">
        <v>43419</v>
      </c>
      <c r="J14" s="12"/>
      <c r="K14" s="11"/>
    </row>
    <row r="15" spans="1:11">
      <c r="A15" s="7">
        <v>12</v>
      </c>
      <c r="B15" s="4" t="s">
        <v>64</v>
      </c>
      <c r="C15" s="4" t="s">
        <v>65</v>
      </c>
      <c r="D15" s="8">
        <v>3</v>
      </c>
      <c r="E15" s="8">
        <v>4</v>
      </c>
      <c r="F15" s="8">
        <v>1</v>
      </c>
      <c r="G15" s="9">
        <f t="shared" si="6"/>
        <v>12</v>
      </c>
      <c r="H15" s="10">
        <f t="shared" si="7"/>
        <v>252000</v>
      </c>
      <c r="I15" s="14">
        <v>43421</v>
      </c>
      <c r="J15" s="12"/>
      <c r="K15" s="11"/>
    </row>
    <row r="16" spans="1:11">
      <c r="A16" s="7">
        <v>13</v>
      </c>
      <c r="B16" s="4" t="s">
        <v>14</v>
      </c>
      <c r="C16" s="4" t="s">
        <v>16</v>
      </c>
      <c r="D16" s="8">
        <v>3</v>
      </c>
      <c r="E16" s="8">
        <v>0.5</v>
      </c>
      <c r="F16" s="8">
        <v>2</v>
      </c>
      <c r="G16" s="9">
        <f t="shared" si="6"/>
        <v>3</v>
      </c>
      <c r="H16" s="10">
        <f t="shared" si="7"/>
        <v>63000</v>
      </c>
      <c r="I16" s="14">
        <v>43413</v>
      </c>
      <c r="J16" s="12"/>
      <c r="K16" s="11"/>
    </row>
    <row r="17" spans="1:11">
      <c r="A17" s="7">
        <v>14</v>
      </c>
      <c r="B17" s="4" t="s">
        <v>66</v>
      </c>
      <c r="C17" s="4" t="s">
        <v>67</v>
      </c>
      <c r="D17" s="8">
        <v>3</v>
      </c>
      <c r="E17" s="8">
        <v>1.5</v>
      </c>
      <c r="F17" s="8">
        <v>1</v>
      </c>
      <c r="G17" s="9">
        <f t="shared" si="6"/>
        <v>4.5</v>
      </c>
      <c r="H17" s="10">
        <f t="shared" si="7"/>
        <v>94500</v>
      </c>
      <c r="I17" s="14">
        <v>43416</v>
      </c>
      <c r="J17" s="12"/>
      <c r="K17" s="11"/>
    </row>
    <row r="18" spans="1:11">
      <c r="A18" s="7">
        <v>15</v>
      </c>
      <c r="B18" s="4" t="s">
        <v>68</v>
      </c>
      <c r="C18" s="4" t="s">
        <v>81</v>
      </c>
      <c r="D18" s="8">
        <v>6</v>
      </c>
      <c r="E18" s="8">
        <v>1.3</v>
      </c>
      <c r="F18" s="8">
        <v>1</v>
      </c>
      <c r="G18" s="9">
        <f t="shared" si="6"/>
        <v>7.8000000000000007</v>
      </c>
      <c r="H18" s="10">
        <f t="shared" si="7"/>
        <v>163800.00000000003</v>
      </c>
      <c r="I18" s="14">
        <v>43428</v>
      </c>
      <c r="J18" s="12"/>
      <c r="K18" s="11"/>
    </row>
    <row r="19" spans="1:11">
      <c r="A19" s="7">
        <v>16</v>
      </c>
      <c r="B19" s="4" t="s">
        <v>69</v>
      </c>
      <c r="C19" s="4" t="s">
        <v>70</v>
      </c>
      <c r="D19" s="8">
        <v>6</v>
      </c>
      <c r="E19" s="8">
        <v>1</v>
      </c>
      <c r="F19" s="8">
        <v>1</v>
      </c>
      <c r="G19" s="9">
        <f t="shared" si="6"/>
        <v>6</v>
      </c>
      <c r="H19" s="10">
        <f t="shared" si="7"/>
        <v>126000</v>
      </c>
      <c r="I19" s="14">
        <v>43425</v>
      </c>
      <c r="J19" s="12"/>
      <c r="K19" s="11"/>
    </row>
    <row r="20" spans="1:11">
      <c r="A20" s="7">
        <v>17</v>
      </c>
      <c r="B20" s="4" t="s">
        <v>71</v>
      </c>
      <c r="C20" s="4" t="s">
        <v>72</v>
      </c>
      <c r="D20" s="8">
        <v>3</v>
      </c>
      <c r="E20" s="8">
        <v>1</v>
      </c>
      <c r="F20" s="8">
        <v>1</v>
      </c>
      <c r="G20" s="9">
        <f t="shared" ref="G20:G26" si="8">D20*E20*F20</f>
        <v>3</v>
      </c>
      <c r="H20" s="10">
        <f t="shared" ref="H20:H26" si="9">21000*G20</f>
        <v>63000</v>
      </c>
      <c r="I20" s="14">
        <v>43423</v>
      </c>
      <c r="J20" s="12"/>
      <c r="K20" s="11"/>
    </row>
    <row r="21" spans="1:11">
      <c r="A21" s="7">
        <v>18</v>
      </c>
      <c r="B21" s="4" t="s">
        <v>74</v>
      </c>
      <c r="C21" s="4" t="s">
        <v>75</v>
      </c>
      <c r="D21" s="8">
        <v>5</v>
      </c>
      <c r="E21" s="8">
        <v>1</v>
      </c>
      <c r="F21" s="8">
        <v>1</v>
      </c>
      <c r="G21" s="9">
        <f t="shared" si="8"/>
        <v>5</v>
      </c>
      <c r="H21" s="10">
        <f t="shared" si="9"/>
        <v>105000</v>
      </c>
      <c r="I21" s="14">
        <v>43419</v>
      </c>
      <c r="J21" s="12"/>
      <c r="K21" s="11"/>
    </row>
    <row r="22" spans="1:11">
      <c r="A22" s="7">
        <v>19</v>
      </c>
      <c r="B22" s="4" t="s">
        <v>76</v>
      </c>
      <c r="C22" s="4" t="s">
        <v>77</v>
      </c>
      <c r="D22" s="8">
        <v>3</v>
      </c>
      <c r="E22" s="8">
        <v>0.5</v>
      </c>
      <c r="F22" s="8">
        <v>1</v>
      </c>
      <c r="G22" s="9">
        <f t="shared" si="8"/>
        <v>1.5</v>
      </c>
      <c r="H22" s="10">
        <f t="shared" si="9"/>
        <v>31500</v>
      </c>
      <c r="I22" s="14">
        <v>43419</v>
      </c>
      <c r="J22" s="12"/>
      <c r="K22" s="11"/>
    </row>
    <row r="23" spans="1:11">
      <c r="A23" s="7">
        <v>20</v>
      </c>
      <c r="B23" s="4" t="s">
        <v>78</v>
      </c>
      <c r="C23" s="4" t="s">
        <v>79</v>
      </c>
      <c r="D23" s="8">
        <v>6</v>
      </c>
      <c r="E23" s="8">
        <v>1.25</v>
      </c>
      <c r="F23" s="8">
        <v>1</v>
      </c>
      <c r="G23" s="9">
        <f t="shared" si="8"/>
        <v>7.5</v>
      </c>
      <c r="H23" s="10">
        <f t="shared" si="9"/>
        <v>157500</v>
      </c>
      <c r="I23" s="14">
        <v>43430</v>
      </c>
      <c r="J23" s="12"/>
      <c r="K23" s="11"/>
    </row>
    <row r="24" spans="1:11">
      <c r="A24" s="7">
        <v>21</v>
      </c>
      <c r="B24" s="4" t="s">
        <v>80</v>
      </c>
      <c r="C24" s="4" t="s">
        <v>82</v>
      </c>
      <c r="D24" s="8">
        <v>2.5</v>
      </c>
      <c r="E24" s="8">
        <v>0.5</v>
      </c>
      <c r="F24" s="8">
        <v>1</v>
      </c>
      <c r="G24" s="9">
        <f t="shared" si="8"/>
        <v>1.25</v>
      </c>
      <c r="H24" s="10">
        <f t="shared" si="9"/>
        <v>26250</v>
      </c>
      <c r="I24" s="14">
        <v>43425</v>
      </c>
      <c r="J24" s="12"/>
      <c r="K24" s="11"/>
    </row>
    <row r="25" spans="1:11">
      <c r="A25" s="7">
        <v>22</v>
      </c>
      <c r="B25" s="4" t="s">
        <v>83</v>
      </c>
      <c r="C25" s="4" t="s">
        <v>82</v>
      </c>
      <c r="D25" s="8">
        <v>2.5</v>
      </c>
      <c r="E25" s="8">
        <v>0.5</v>
      </c>
      <c r="F25" s="8">
        <v>1</v>
      </c>
      <c r="G25" s="9">
        <f t="shared" si="8"/>
        <v>1.25</v>
      </c>
      <c r="H25" s="10">
        <f t="shared" si="9"/>
        <v>26250</v>
      </c>
      <c r="I25" s="14">
        <v>43425</v>
      </c>
      <c r="J25" s="12"/>
      <c r="K25" s="11"/>
    </row>
    <row r="26" spans="1:11">
      <c r="A26" s="7">
        <v>23</v>
      </c>
      <c r="B26" s="4" t="s">
        <v>84</v>
      </c>
      <c r="C26" s="4" t="s">
        <v>82</v>
      </c>
      <c r="D26" s="8">
        <v>2</v>
      </c>
      <c r="E26" s="8">
        <v>1</v>
      </c>
      <c r="F26" s="8">
        <v>1</v>
      </c>
      <c r="G26" s="9">
        <f t="shared" si="8"/>
        <v>2</v>
      </c>
      <c r="H26" s="10">
        <f t="shared" si="9"/>
        <v>42000</v>
      </c>
      <c r="I26" s="14">
        <v>43425</v>
      </c>
      <c r="J26" s="12"/>
      <c r="K26" s="11"/>
    </row>
    <row r="27" spans="1:11">
      <c r="A27" s="7">
        <v>24</v>
      </c>
      <c r="B27" s="4" t="s">
        <v>85</v>
      </c>
      <c r="C27" s="4" t="s">
        <v>73</v>
      </c>
      <c r="D27" s="8">
        <v>3</v>
      </c>
      <c r="E27" s="8">
        <v>0.8</v>
      </c>
      <c r="F27" s="8">
        <v>1</v>
      </c>
      <c r="G27" s="9">
        <f t="shared" ref="G27" si="10">D27*E27*F27</f>
        <v>2.4000000000000004</v>
      </c>
      <c r="H27" s="10">
        <f t="shared" ref="H27" si="11">21000*G27</f>
        <v>50400.000000000007</v>
      </c>
      <c r="I27" s="14">
        <v>43412</v>
      </c>
      <c r="J27" s="12"/>
      <c r="K27" s="11"/>
    </row>
    <row r="28" spans="1:11">
      <c r="A28" s="7">
        <v>25</v>
      </c>
      <c r="B28" s="4" t="s">
        <v>88</v>
      </c>
      <c r="C28" s="4" t="s">
        <v>89</v>
      </c>
      <c r="D28" s="8">
        <v>10</v>
      </c>
      <c r="E28" s="8">
        <v>1.5</v>
      </c>
      <c r="F28" s="8">
        <v>1</v>
      </c>
      <c r="G28" s="9">
        <f t="shared" ref="G28" si="12">D28*E28*F28</f>
        <v>15</v>
      </c>
      <c r="H28" s="10">
        <f t="shared" ref="H28" si="13">21000*G28</f>
        <v>315000</v>
      </c>
      <c r="I28" s="14"/>
      <c r="J28" s="12"/>
      <c r="K28" s="11"/>
    </row>
    <row r="29" spans="1:11">
      <c r="A29" s="7">
        <v>26</v>
      </c>
      <c r="B29" s="4" t="s">
        <v>90</v>
      </c>
      <c r="C29" s="4" t="s">
        <v>12</v>
      </c>
      <c r="D29" s="8">
        <v>3</v>
      </c>
      <c r="E29" s="8">
        <v>2</v>
      </c>
      <c r="F29" s="8">
        <v>1</v>
      </c>
      <c r="G29" s="9">
        <f t="shared" ref="G29" si="14">D29*E29*F29</f>
        <v>6</v>
      </c>
      <c r="H29" s="10">
        <f t="shared" ref="H29" si="15">21000*G29</f>
        <v>126000</v>
      </c>
      <c r="I29" s="14"/>
      <c r="J29" s="12"/>
      <c r="K29" s="11"/>
    </row>
    <row r="30" spans="1:11">
      <c r="A30" s="7">
        <v>27</v>
      </c>
      <c r="B30" s="4" t="s">
        <v>10</v>
      </c>
      <c r="C30" s="4"/>
      <c r="D30" s="8"/>
      <c r="E30" s="8"/>
      <c r="F30" s="8"/>
      <c r="G30" s="9"/>
      <c r="H30" s="10">
        <v>50000</v>
      </c>
      <c r="I30" s="14"/>
      <c r="J30" s="12"/>
      <c r="K30" s="11"/>
    </row>
    <row r="31" spans="1:11">
      <c r="A31" s="7">
        <v>28</v>
      </c>
      <c r="B31" s="4" t="s">
        <v>15</v>
      </c>
      <c r="C31" s="4"/>
      <c r="D31" s="8"/>
      <c r="E31" s="8"/>
      <c r="F31" s="8"/>
      <c r="G31" s="9"/>
      <c r="H31" s="10">
        <v>100000</v>
      </c>
      <c r="I31" s="14"/>
      <c r="J31" s="12"/>
      <c r="K31" s="11"/>
    </row>
    <row r="32" spans="1:11">
      <c r="A32" s="7">
        <v>29</v>
      </c>
      <c r="B32" s="4"/>
      <c r="C32" s="4"/>
      <c r="D32" s="8"/>
      <c r="E32" s="8"/>
      <c r="F32" s="8"/>
      <c r="G32" s="61" t="s">
        <v>86</v>
      </c>
      <c r="H32" s="62">
        <f>SUM(H4:H31)</f>
        <v>3165600</v>
      </c>
      <c r="I32" s="14"/>
      <c r="J32" s="12"/>
      <c r="K32" s="11"/>
    </row>
    <row r="33" spans="1:11">
      <c r="A33" s="7">
        <v>30</v>
      </c>
      <c r="B33" s="4"/>
      <c r="C33" s="4"/>
      <c r="D33" s="8"/>
      <c r="E33" s="8"/>
      <c r="F33" s="8"/>
      <c r="G33" s="9"/>
      <c r="H33" s="10"/>
      <c r="I33" s="14"/>
      <c r="J33" s="12"/>
      <c r="K33" s="11"/>
    </row>
    <row r="34" spans="1:11">
      <c r="A34" s="7">
        <v>31</v>
      </c>
      <c r="B34" s="4"/>
      <c r="C34" s="4"/>
      <c r="D34" s="8"/>
      <c r="E34" s="8"/>
      <c r="F34" s="8"/>
      <c r="G34" s="9"/>
      <c r="H34" s="10"/>
      <c r="I34" s="14"/>
      <c r="J34" s="12"/>
      <c r="K34" s="11"/>
    </row>
    <row r="35" spans="1:11">
      <c r="A35" s="13"/>
      <c r="B35" s="11"/>
      <c r="C35" s="11"/>
      <c r="D35" s="15"/>
      <c r="E35" s="15"/>
      <c r="F35" s="15"/>
      <c r="G35" s="12"/>
      <c r="H35" s="16"/>
      <c r="I35" s="15"/>
      <c r="J35" s="12"/>
      <c r="K35" s="11"/>
    </row>
    <row r="36" spans="1:11">
      <c r="A36" s="13"/>
      <c r="B36" s="11"/>
      <c r="C36" s="11"/>
      <c r="D36" s="15"/>
      <c r="E36" s="15"/>
      <c r="F36" s="15"/>
      <c r="G36" s="12"/>
      <c r="H36" s="16"/>
      <c r="I36" s="20"/>
      <c r="J36" s="12"/>
      <c r="K36" s="11"/>
    </row>
    <row r="37" spans="1:11">
      <c r="A37" s="13"/>
      <c r="B37" s="11"/>
      <c r="C37" s="11"/>
      <c r="D37" s="15"/>
      <c r="E37" s="15"/>
      <c r="F37" s="15"/>
      <c r="G37" s="12"/>
      <c r="H37" s="16"/>
      <c r="I37" s="15"/>
      <c r="J37" s="12"/>
      <c r="K37" s="11"/>
    </row>
    <row r="38" spans="1:11">
      <c r="A38" s="13"/>
      <c r="B38" s="11"/>
      <c r="C38" s="11"/>
      <c r="D38" s="15"/>
      <c r="E38" s="15"/>
      <c r="F38" s="15"/>
      <c r="G38" s="12"/>
      <c r="H38" s="16"/>
      <c r="I38" s="20"/>
      <c r="J38" s="12"/>
      <c r="K38" s="11"/>
    </row>
    <row r="39" spans="1:11">
      <c r="A39" s="21"/>
      <c r="B39" s="22"/>
      <c r="C39" s="11"/>
      <c r="D39" s="15"/>
      <c r="E39" s="17"/>
      <c r="F39" s="17"/>
      <c r="G39" s="23"/>
      <c r="H39" s="24"/>
      <c r="I39" s="17"/>
      <c r="J39" s="12"/>
      <c r="K39" s="11"/>
    </row>
    <row r="40" spans="1:11">
      <c r="A40" s="21"/>
      <c r="B40" s="22"/>
      <c r="C40" s="22"/>
      <c r="D40" s="15"/>
      <c r="E40" s="17"/>
      <c r="F40" s="17"/>
      <c r="G40" s="23"/>
      <c r="H40" s="24"/>
      <c r="I40" s="17"/>
      <c r="J40" s="12"/>
      <c r="K40" s="11"/>
    </row>
    <row r="41" spans="1:11">
      <c r="A41" s="21"/>
      <c r="B41" s="11"/>
      <c r="C41" s="11"/>
      <c r="D41" s="15"/>
      <c r="E41" s="17"/>
      <c r="F41" s="17"/>
      <c r="G41" s="23"/>
      <c r="H41" s="24"/>
      <c r="I41" s="17"/>
      <c r="J41" s="12"/>
      <c r="K41" s="11"/>
    </row>
    <row r="42" spans="1:11">
      <c r="A42" s="13"/>
      <c r="B42" s="11"/>
      <c r="C42" s="11"/>
      <c r="D42" s="15"/>
      <c r="E42" s="17"/>
      <c r="F42" s="17"/>
      <c r="G42" s="23"/>
      <c r="H42" s="24"/>
      <c r="I42" s="17"/>
      <c r="J42" s="12"/>
      <c r="K42" s="11"/>
    </row>
    <row r="43" spans="1:11">
      <c r="A43" s="13"/>
      <c r="B43" s="11"/>
      <c r="C43" s="11"/>
      <c r="D43" s="15"/>
      <c r="E43" s="17"/>
      <c r="F43" s="17"/>
      <c r="G43" s="25"/>
      <c r="H43" s="26"/>
      <c r="I43" s="17"/>
      <c r="J43" s="12"/>
      <c r="K43" s="11"/>
    </row>
    <row r="44" spans="1:11">
      <c r="A44" s="13"/>
      <c r="B44" s="11"/>
      <c r="C44" s="11"/>
      <c r="D44" s="11"/>
      <c r="E44" s="22"/>
      <c r="F44" s="22"/>
      <c r="G44" s="22"/>
      <c r="H44" s="22"/>
      <c r="I44" s="17"/>
      <c r="J44" s="12"/>
      <c r="K44" s="11"/>
    </row>
    <row r="45" spans="1:11">
      <c r="A45" s="13"/>
      <c r="B45" s="11"/>
      <c r="C45" s="11"/>
      <c r="D45" s="15"/>
      <c r="E45" s="15"/>
      <c r="F45" s="15"/>
      <c r="G45" s="12"/>
      <c r="H45" s="16"/>
      <c r="I45" s="17"/>
      <c r="J45" s="12"/>
      <c r="K45" s="11"/>
    </row>
    <row r="46" spans="1:11">
      <c r="A46" s="13"/>
      <c r="B46" s="11"/>
      <c r="C46" s="11"/>
      <c r="D46" s="15"/>
      <c r="E46" s="15"/>
      <c r="F46" s="15"/>
      <c r="G46" s="12"/>
      <c r="H46" s="16"/>
      <c r="I46" s="15"/>
      <c r="J46" s="12"/>
      <c r="K46" s="11"/>
    </row>
    <row r="47" spans="1:11">
      <c r="A47" s="13"/>
      <c r="B47" s="11"/>
      <c r="C47" s="11"/>
      <c r="D47" s="15"/>
      <c r="E47" s="15"/>
      <c r="F47" s="15"/>
      <c r="G47" s="12"/>
      <c r="H47" s="16"/>
      <c r="I47" s="17"/>
      <c r="J47" s="12"/>
      <c r="K47" s="11"/>
    </row>
    <row r="48" spans="1:11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>
      <c r="A53" s="13"/>
      <c r="B53" s="11"/>
      <c r="C53" s="11"/>
      <c r="D53" s="11"/>
      <c r="E53" s="11"/>
      <c r="F53" s="11"/>
      <c r="G53" s="18"/>
      <c r="H53" s="19"/>
      <c r="I53" s="11"/>
    </row>
    <row r="54" spans="1:11">
      <c r="A54" s="13"/>
      <c r="B54" s="11"/>
      <c r="C54" s="11"/>
      <c r="D54" s="11"/>
      <c r="E54" s="11"/>
      <c r="F54" s="11"/>
      <c r="G54" s="11"/>
      <c r="H54" s="11"/>
      <c r="I54" s="11"/>
    </row>
    <row r="55" spans="1:11">
      <c r="A55" s="13"/>
      <c r="B55" s="11"/>
      <c r="C55" s="11"/>
      <c r="D55" s="11"/>
      <c r="E55" s="11"/>
      <c r="F55" s="11"/>
      <c r="G55" s="11"/>
      <c r="H55" s="11"/>
      <c r="I55" s="11"/>
    </row>
    <row r="56" spans="1:11">
      <c r="A56" s="11"/>
      <c r="B56" s="11"/>
      <c r="C56" s="11"/>
      <c r="D56" s="11"/>
      <c r="E56" s="11"/>
      <c r="F56" s="11"/>
      <c r="G56" s="11"/>
      <c r="H56" s="11"/>
      <c r="I56" s="11"/>
    </row>
    <row r="57" spans="1:11">
      <c r="A57" s="11"/>
      <c r="B57" s="11"/>
      <c r="C57" s="11"/>
      <c r="D57" s="11"/>
      <c r="E57" s="11"/>
      <c r="F57" s="11"/>
      <c r="G57" s="11"/>
      <c r="H57" s="11"/>
      <c r="I57" s="11"/>
    </row>
    <row r="58" spans="1:11">
      <c r="A58" s="11"/>
      <c r="B58" s="11"/>
      <c r="C58" s="11"/>
      <c r="D58" s="11"/>
      <c r="E58" s="11"/>
      <c r="F58" s="11"/>
      <c r="G58" s="11"/>
      <c r="H58" s="11"/>
      <c r="I58" s="11"/>
    </row>
    <row r="59" spans="1:11">
      <c r="A59" s="11"/>
      <c r="B59" s="11"/>
      <c r="C59" s="11"/>
      <c r="D59" s="11"/>
      <c r="E59" s="11"/>
      <c r="F59" s="11"/>
      <c r="G59" s="11"/>
      <c r="H59" s="11"/>
      <c r="I59" s="11"/>
    </row>
    <row r="60" spans="1:11">
      <c r="A60" s="11"/>
      <c r="B60" s="11"/>
      <c r="C60" s="11"/>
      <c r="D60" s="11"/>
      <c r="E60" s="11"/>
      <c r="F60" s="11"/>
      <c r="G60" s="11"/>
      <c r="H60" s="11"/>
      <c r="I60" s="11"/>
    </row>
    <row r="61" spans="1:11">
      <c r="A61" s="11"/>
      <c r="B61" s="11"/>
      <c r="C61" s="11"/>
      <c r="D61" s="11"/>
      <c r="E61" s="11"/>
      <c r="F61" s="11"/>
      <c r="G61" s="11"/>
      <c r="H61" s="11"/>
      <c r="I61" s="11"/>
    </row>
    <row r="62" spans="1:11">
      <c r="A62" s="11"/>
      <c r="B62" s="11"/>
      <c r="C62" s="11"/>
      <c r="D62" s="11"/>
      <c r="E62" s="11"/>
      <c r="F62" s="11"/>
      <c r="G62" s="11"/>
      <c r="H62" s="11"/>
      <c r="I62" s="11"/>
    </row>
    <row r="63" spans="1:11">
      <c r="A63" s="11"/>
      <c r="B63" s="11"/>
      <c r="C63" s="11"/>
      <c r="D63" s="11"/>
      <c r="E63" s="11"/>
      <c r="F63" s="11"/>
      <c r="G63" s="11"/>
      <c r="H63" s="11"/>
      <c r="I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1"/>
      <c r="D65" s="11"/>
      <c r="E65" s="11"/>
      <c r="F65" s="11"/>
      <c r="G65" s="11"/>
      <c r="H65" s="11"/>
      <c r="I65" s="11"/>
    </row>
    <row r="66" spans="1:9">
      <c r="A66" s="11"/>
      <c r="B66" s="11"/>
      <c r="C66" s="11"/>
      <c r="D66" s="11"/>
      <c r="E66" s="11"/>
      <c r="F66" s="11"/>
      <c r="G66" s="11"/>
      <c r="H66" s="11"/>
      <c r="I66" s="11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  <row r="91" spans="1:9">
      <c r="A91" s="11"/>
      <c r="B91" s="11"/>
      <c r="C91" s="11"/>
      <c r="D91" s="11"/>
      <c r="E91" s="11"/>
      <c r="F91" s="11"/>
      <c r="G91" s="11"/>
      <c r="H91" s="11"/>
      <c r="I91" s="11"/>
    </row>
    <row r="92" spans="1:9">
      <c r="A92" s="11"/>
      <c r="B92" s="11"/>
      <c r="C92" s="11"/>
      <c r="D92" s="11"/>
      <c r="E92" s="11"/>
      <c r="F92" s="11"/>
      <c r="G92" s="11"/>
      <c r="H92" s="11"/>
      <c r="I92" s="11"/>
    </row>
    <row r="93" spans="1:9">
      <c r="A93" s="11"/>
      <c r="B93" s="11"/>
      <c r="C93" s="11"/>
      <c r="D93" s="11"/>
      <c r="E93" s="11"/>
      <c r="F93" s="11"/>
      <c r="G93" s="11"/>
      <c r="H93" s="11"/>
      <c r="I93" s="11"/>
    </row>
    <row r="94" spans="1:9">
      <c r="A94" s="11"/>
      <c r="B94" s="11"/>
      <c r="C94" s="11"/>
      <c r="D94" s="11"/>
      <c r="E94" s="11"/>
      <c r="F94" s="11"/>
      <c r="G94" s="11"/>
      <c r="H94" s="11"/>
      <c r="I94" s="11"/>
    </row>
    <row r="95" spans="1:9">
      <c r="A95" s="11"/>
      <c r="B95" s="11"/>
      <c r="C95" s="11"/>
      <c r="D95" s="11"/>
      <c r="E95" s="11"/>
      <c r="F95" s="11"/>
      <c r="G95" s="11"/>
      <c r="H95" s="11"/>
      <c r="I95" s="11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>
      <c r="A97" s="11"/>
      <c r="B97" s="11"/>
      <c r="C97" s="11"/>
      <c r="D97" s="11"/>
      <c r="E97" s="11"/>
      <c r="F97" s="11"/>
      <c r="G97" s="11"/>
      <c r="H97" s="11"/>
      <c r="I97" s="11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>
      <c r="A99" s="11"/>
      <c r="B99" s="11"/>
      <c r="C99" s="11"/>
      <c r="D99" s="11"/>
      <c r="E99" s="11"/>
      <c r="F99" s="11"/>
      <c r="G99" s="11"/>
      <c r="H99" s="11"/>
      <c r="I99" s="11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>
      <c r="A203" s="11"/>
      <c r="B203" s="11"/>
      <c r="C203" s="11"/>
      <c r="D203" s="11"/>
      <c r="E203" s="11"/>
      <c r="F203" s="11"/>
      <c r="G203" s="11"/>
      <c r="H203" s="11"/>
      <c r="I203" s="1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7"/>
  <sheetViews>
    <sheetView workbookViewId="0">
      <selection activeCell="F6" sqref="F6"/>
    </sheetView>
  </sheetViews>
  <sheetFormatPr defaultRowHeight="15"/>
  <cols>
    <col min="1" max="1" width="29.28515625" customWidth="1"/>
    <col min="2" max="2" width="11.5703125" customWidth="1"/>
    <col min="3" max="3" width="29.5703125" customWidth="1"/>
    <col min="4" max="4" width="17.42578125" customWidth="1"/>
    <col min="5" max="5" width="14.42578125" customWidth="1"/>
    <col min="6" max="6" width="39.85546875" customWidth="1"/>
    <col min="7" max="7" width="18.5703125" customWidth="1"/>
  </cols>
  <sheetData>
    <row r="2" spans="1:7">
      <c r="D2" s="34"/>
      <c r="E2" s="34"/>
    </row>
    <row r="3" spans="1:7">
      <c r="A3" s="35" t="s">
        <v>32</v>
      </c>
      <c r="B3" s="36" t="s">
        <v>37</v>
      </c>
      <c r="C3" s="36" t="s">
        <v>7</v>
      </c>
      <c r="D3" s="35" t="s">
        <v>20</v>
      </c>
      <c r="E3" s="35" t="s">
        <v>21</v>
      </c>
      <c r="F3" s="37" t="s">
        <v>22</v>
      </c>
      <c r="G3" s="37" t="s">
        <v>8</v>
      </c>
    </row>
    <row r="4" spans="1:7">
      <c r="A4" s="53" t="s">
        <v>33</v>
      </c>
      <c r="B4" s="54" t="s">
        <v>38</v>
      </c>
      <c r="C4" s="54" t="s">
        <v>34</v>
      </c>
      <c r="D4" s="50" t="s">
        <v>23</v>
      </c>
      <c r="E4" s="51">
        <v>317000</v>
      </c>
      <c r="F4" s="41" t="s">
        <v>40</v>
      </c>
      <c r="G4" s="42">
        <v>43414</v>
      </c>
    </row>
    <row r="5" spans="1:7">
      <c r="A5" s="55" t="s">
        <v>35</v>
      </c>
      <c r="B5" s="56" t="s">
        <v>39</v>
      </c>
      <c r="C5" s="56" t="s">
        <v>36</v>
      </c>
      <c r="D5" s="50" t="s">
        <v>23</v>
      </c>
      <c r="E5" s="51">
        <v>317000</v>
      </c>
      <c r="F5" s="41" t="s">
        <v>41</v>
      </c>
      <c r="G5" s="42">
        <v>43414</v>
      </c>
    </row>
    <row r="6" spans="1:7">
      <c r="A6" s="38"/>
      <c r="B6" s="39"/>
      <c r="C6" s="39"/>
      <c r="D6" s="50"/>
      <c r="E6" s="51"/>
      <c r="F6" s="41"/>
      <c r="G6" s="42"/>
    </row>
    <row r="7" spans="1:7">
      <c r="A7" s="38"/>
      <c r="B7" s="39"/>
      <c r="C7" s="39"/>
      <c r="D7" s="52" t="s">
        <v>27</v>
      </c>
      <c r="E7" s="40">
        <f>SUM(E4:E6)</f>
        <v>634000</v>
      </c>
      <c r="F7" s="41"/>
      <c r="G7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E7"/>
  <sheetViews>
    <sheetView workbookViewId="0">
      <selection activeCell="E5" sqref="E5"/>
    </sheetView>
  </sheetViews>
  <sheetFormatPr defaultRowHeight="15"/>
  <cols>
    <col min="1" max="1" width="16.5703125" customWidth="1"/>
    <col min="3" max="3" width="15.5703125" customWidth="1"/>
    <col min="4" max="4" width="43.85546875" customWidth="1"/>
    <col min="5" max="5" width="15.7109375" customWidth="1"/>
  </cols>
  <sheetData>
    <row r="3" spans="1:5">
      <c r="A3" s="28" t="s">
        <v>24</v>
      </c>
      <c r="B3" s="28" t="s">
        <v>25</v>
      </c>
      <c r="C3" s="28" t="s">
        <v>26</v>
      </c>
      <c r="D3" s="43" t="s">
        <v>28</v>
      </c>
      <c r="E3" s="44" t="s">
        <v>29</v>
      </c>
    </row>
    <row r="4" spans="1:5" ht="45">
      <c r="A4" s="45" t="s">
        <v>30</v>
      </c>
      <c r="B4" s="45">
        <v>1</v>
      </c>
      <c r="C4" s="46">
        <v>225000</v>
      </c>
      <c r="D4" s="49" t="s">
        <v>31</v>
      </c>
      <c r="E4" s="47">
        <v>43405</v>
      </c>
    </row>
    <row r="5" spans="1:5">
      <c r="A5" s="29"/>
      <c r="B5" s="29"/>
      <c r="C5" s="29"/>
      <c r="D5" s="48"/>
      <c r="E5" s="29"/>
    </row>
    <row r="6" spans="1:5">
      <c r="A6" s="29"/>
      <c r="B6" s="29"/>
      <c r="C6" s="29"/>
      <c r="D6" s="48"/>
      <c r="E6" s="29"/>
    </row>
    <row r="7" spans="1:5">
      <c r="A7" s="29"/>
      <c r="B7" s="29"/>
      <c r="C7" s="29"/>
      <c r="D7" s="48"/>
      <c r="E7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B14" sqref="B14"/>
    </sheetView>
  </sheetViews>
  <sheetFormatPr defaultRowHeight="15"/>
  <cols>
    <col min="1" max="1" width="7.28515625" customWidth="1"/>
    <col min="2" max="2" width="37.85546875" customWidth="1"/>
    <col min="4" max="4" width="11.140625" customWidth="1"/>
    <col min="5" max="5" width="19" customWidth="1"/>
  </cols>
  <sheetData>
    <row r="1" spans="1:5">
      <c r="B1" s="27" t="s">
        <v>17</v>
      </c>
    </row>
    <row r="3" spans="1:5">
      <c r="A3" s="28" t="s">
        <v>6</v>
      </c>
      <c r="B3" s="28" t="s">
        <v>91</v>
      </c>
      <c r="C3" s="28" t="s">
        <v>18</v>
      </c>
      <c r="D3" s="28" t="s">
        <v>5</v>
      </c>
      <c r="E3" s="29" t="s">
        <v>8</v>
      </c>
    </row>
    <row r="4" spans="1:5">
      <c r="A4" s="29">
        <v>1</v>
      </c>
      <c r="B4" s="29" t="s">
        <v>97</v>
      </c>
      <c r="C4" s="29">
        <v>298</v>
      </c>
      <c r="D4" s="30">
        <f>4250*C4</f>
        <v>1266500</v>
      </c>
      <c r="E4" s="63">
        <v>43419</v>
      </c>
    </row>
    <row r="5" spans="1:5">
      <c r="A5" s="29"/>
      <c r="B5" s="29"/>
      <c r="C5" s="29"/>
      <c r="D5" s="30"/>
      <c r="E5" s="29"/>
    </row>
    <row r="6" spans="1:5">
      <c r="A6" s="29"/>
      <c r="B6" s="29"/>
      <c r="C6" s="29"/>
      <c r="D6" s="31"/>
      <c r="E6" s="29"/>
    </row>
    <row r="7" spans="1:5">
      <c r="A7" s="29"/>
      <c r="B7" s="29"/>
      <c r="C7" s="32" t="s">
        <v>19</v>
      </c>
      <c r="D7" s="33">
        <f>SUM(D4:D6)</f>
        <v>1266500</v>
      </c>
      <c r="E7" s="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C4"/>
  <sheetViews>
    <sheetView workbookViewId="0">
      <selection activeCell="C13" sqref="C13"/>
    </sheetView>
  </sheetViews>
  <sheetFormatPr defaultRowHeight="15"/>
  <cols>
    <col min="1" max="1" width="17.42578125" customWidth="1"/>
    <col min="2" max="2" width="11.5703125" customWidth="1"/>
    <col min="3" max="3" width="14.7109375" customWidth="1"/>
  </cols>
  <sheetData>
    <row r="2" spans="1:3">
      <c r="A2" s="28" t="s">
        <v>92</v>
      </c>
      <c r="B2" s="28" t="s">
        <v>18</v>
      </c>
      <c r="C2" s="28" t="s">
        <v>93</v>
      </c>
    </row>
    <row r="3" spans="1:3">
      <c r="A3" s="29" t="s">
        <v>94</v>
      </c>
      <c r="B3" s="29" t="s">
        <v>95</v>
      </c>
      <c r="C3" s="64">
        <v>1638000</v>
      </c>
    </row>
    <row r="4" spans="1:3">
      <c r="A4" s="29"/>
      <c r="B4" s="29"/>
      <c r="C4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C9"/>
  <sheetViews>
    <sheetView tabSelected="1" workbookViewId="0">
      <selection activeCell="C9" sqref="C9"/>
    </sheetView>
  </sheetViews>
  <sheetFormatPr defaultRowHeight="15"/>
  <cols>
    <col min="2" max="2" width="24.28515625" customWidth="1"/>
    <col min="3" max="3" width="13.85546875" customWidth="1"/>
  </cols>
  <sheetData>
    <row r="3" spans="1:3">
      <c r="A3" s="35" t="s">
        <v>42</v>
      </c>
      <c r="B3" s="35" t="s">
        <v>43</v>
      </c>
      <c r="C3" s="35" t="s">
        <v>44</v>
      </c>
    </row>
    <row r="4" spans="1:3">
      <c r="A4" s="41">
        <v>1</v>
      </c>
      <c r="B4" s="41" t="s">
        <v>45</v>
      </c>
      <c r="C4" s="57">
        <v>3165600</v>
      </c>
    </row>
    <row r="5" spans="1:3">
      <c r="A5" s="41">
        <v>2</v>
      </c>
      <c r="B5" s="41" t="s">
        <v>47</v>
      </c>
      <c r="C5" s="57">
        <v>634000</v>
      </c>
    </row>
    <row r="6" spans="1:3">
      <c r="A6" s="41">
        <v>3</v>
      </c>
      <c r="B6" s="41" t="s">
        <v>30</v>
      </c>
      <c r="C6" s="57">
        <v>225000</v>
      </c>
    </row>
    <row r="7" spans="1:3">
      <c r="A7" s="41">
        <v>4</v>
      </c>
      <c r="B7" s="41" t="s">
        <v>46</v>
      </c>
      <c r="C7" s="57">
        <v>1266500</v>
      </c>
    </row>
    <row r="8" spans="1:3">
      <c r="A8" s="41">
        <v>5</v>
      </c>
      <c r="B8" s="41" t="s">
        <v>96</v>
      </c>
      <c r="C8" s="58">
        <v>1638000</v>
      </c>
    </row>
    <row r="9" spans="1:3">
      <c r="A9" s="41"/>
      <c r="B9" s="59" t="s">
        <v>19</v>
      </c>
      <c r="C9" s="60">
        <f>SUM(C4:C8)</f>
        <v>6929100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MMT</vt:lpstr>
      <vt:lpstr>suport ndc 130</vt:lpstr>
      <vt:lpstr>sadle bag</vt:lpstr>
      <vt:lpstr>sablon kaos</vt:lpstr>
      <vt:lpstr>buffer stock</vt:lpstr>
      <vt:lpstr>TOTAL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2017-03-28T13:46:55Z</dcterms:created>
  <dcterms:modified xsi:type="dcterms:W3CDTF">2018-10-29T14:16:31Z</dcterms:modified>
</cp:coreProperties>
</file>