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Mailer Feb'18" sheetId="5" r:id="rId1"/>
    <sheet name="Lampiran" sheetId="6" r:id="rId2"/>
  </sheets>
  <definedNames>
    <definedName name="_xlnm.Print_Area" localSheetId="1">Lampiran!#REF!</definedName>
    <definedName name="_xlnm.Print_Area" localSheetId="0">'Promo Mailer Feb''18'!$A$2:$E$9</definedName>
  </definedNames>
  <calcPr calcId="124519"/>
</workbook>
</file>

<file path=xl/calcChain.xml><?xml version="1.0" encoding="utf-8"?>
<calcChain xmlns="http://schemas.openxmlformats.org/spreadsheetml/2006/main">
  <c r="H10" i="6"/>
  <c r="H9"/>
  <c r="H8"/>
  <c r="G10"/>
  <c r="I8" l="1"/>
  <c r="F5" l="1"/>
  <c r="E11" l="1"/>
  <c r="G7" l="1"/>
  <c r="H7" s="1"/>
  <c r="G5"/>
  <c r="H5" s="1"/>
  <c r="G9" l="1"/>
  <c r="G8" l="1"/>
  <c r="G6" l="1"/>
  <c r="H6" s="1"/>
  <c r="H11" l="1"/>
  <c r="I5"/>
  <c r="I11" s="1"/>
  <c r="E10" i="5"/>
</calcChain>
</file>

<file path=xl/sharedStrings.xml><?xml version="1.0" encoding="utf-8"?>
<sst xmlns="http://schemas.openxmlformats.org/spreadsheetml/2006/main" count="44" uniqueCount="39">
  <si>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</si>
  <si>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</si>
  <si>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</si>
  <si>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</si>
  <si>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</si>
  <si>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</si>
  <si>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</si>
  <si>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</si>
  <si>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</si>
  <si>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</si>
  <si>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</si>
  <si>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</si>
  <si>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</si>
  <si>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</si>
  <si>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</si>
  <si>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</si>
  <si>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</si>
  <si>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</si>
  <si>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Estimasi klaim Promo</t>
  </si>
  <si>
    <t xml:space="preserve">Total Biaya Mailer </t>
  </si>
  <si>
    <t>PROMO MAILER KARA SANTAN</t>
  </si>
  <si>
    <t>Mailer Kara Santan di LSI</t>
  </si>
  <si>
    <t>PROMO INSTORE KARA SANTAN</t>
  </si>
  <si>
    <t>Potongan Rp. 600 /pcs Sun Kara 200 ml (9,800 ==&gt;8,900 /pcs)</t>
  </si>
  <si>
    <t>Promo Instore Kara Santan di ALFAMART</t>
  </si>
  <si>
    <t>16 - 28  FEB  2019</t>
  </si>
  <si>
    <t>Potongan Rp. 600 /2pcs Sun Kara TCA 65 ml (6,600 ==&gt;5,800 /2pcs)</t>
  </si>
  <si>
    <t>Potongan Rp. 1000 /2 pcs SK POWDER 20 GR (4,800 ==&gt;3,800 /2pcs)</t>
  </si>
  <si>
    <t>Potongan Rp.600 /pcs Sun Kara Santan 200 ml (8,800 ==&gt;7,200 /pcs)</t>
  </si>
  <si>
    <t>Potongan Rp. 700 /pcs Sun Kara TCA 65 ml (3,300 ==&gt;3,000 /pcs)</t>
  </si>
  <si>
    <t>24  - 30 Jan 2019              21 - 27 Feb 2019</t>
  </si>
  <si>
    <t>16 - 28 Feb  2019</t>
  </si>
  <si>
    <t>Sun Kara TCA, Sun Kara Santan 200 ml &amp; Sun Kara Powder 20gr</t>
  </si>
  <si>
    <t>24 - 30 Jan 2019</t>
  </si>
  <si>
    <t>21 - 27 Feb 2018</t>
  </si>
  <si>
    <t>Estimasi Claim Promo Rp.94,412,863</t>
  </si>
  <si>
    <t>Biaya Mailer Rp. 35,000,000 + Estimasi Claim Promo Rp. 34,777,435 = Rp. 69,777,435</t>
  </si>
  <si>
    <t>REKAP PROMO MAILER Februari 2019</t>
  </si>
  <si>
    <t>Total Biaya Promo Feb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</si>
</sst>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2" borderId="8" xfId="0" applyFont="1" applyFill="1" applyBorder="1"/>
    <xf numFmtId="0" fontId="3" fillId="2" borderId="13" xfId="0" applyFont="1" applyFill="1" applyBorder="1"/>
    <xf numFmtId="0" fontId="3" fillId="2" borderId="9" xfId="0" applyFont="1" applyFill="1" applyBorder="1"/>
    <xf numFmtId="164" fontId="5" fillId="0" borderId="0" xfId="0" applyNumberFormat="1" applyFont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Font="1" applyBorder="1"/>
    <xf numFmtId="0" fontId="3" fillId="2" borderId="2" xfId="0" applyFont="1" applyFill="1" applyBorder="1" applyAlignment="1">
      <alignment horizontal="center" vertical="center"/>
    </xf>
    <xf numFmtId="164" fontId="3" fillId="2" borderId="13" xfId="0" applyNumberFormat="1" applyFont="1" applyFill="1" applyBorder="1"/>
    <xf numFmtId="0" fontId="3" fillId="2" borderId="14" xfId="0" applyFont="1" applyFill="1" applyBorder="1"/>
    <xf numFmtId="164" fontId="3" fillId="2" borderId="13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5" xfId="0" applyFont="1" applyBorder="1"/>
    <xf numFmtId="0" fontId="3" fillId="0" borderId="16" xfId="0" applyFont="1" applyBorder="1" applyAlignment="1">
      <alignment horizontal="center" vertical="center" wrapText="1"/>
    </xf>
    <xf numFmtId="164" fontId="0" fillId="0" borderId="0" xfId="1" applyNumberFormat="1" applyFont="1"/>
    <xf numFmtId="0" fontId="3" fillId="0" borderId="0" xfId="0" applyFont="1" applyAlignment="1">
      <alignment horizontal="left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2" borderId="17" xfId="1" applyNumberFormat="1" applyFont="1" applyFill="1" applyBorder="1" applyAlignment="1">
      <alignment vertical="center"/>
    </xf>
    <xf numFmtId="164" fontId="3" fillId="2" borderId="17" xfId="1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/>
    <xf numFmtId="0" fontId="3" fillId="2" borderId="13" xfId="0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2"/>
  <sheetViews>
    <sheetView tabSelected="1" workbookViewId="0">
      <selection activeCell="D20" sqref="D20"/>
    </sheetView>
  </sheetViews>
  <sheetFormatPr defaultRowHeight="14.25"/>
  <cols>
    <col min="1" max="1" width="4" style="14" bestFit="1" customWidth="1"/>
    <col min="2" max="2" width="22" style="14" bestFit="1" customWidth="1"/>
    <col min="3" max="3" width="39.85546875" style="14" bestFit="1" customWidth="1"/>
    <col min="4" max="4" width="64.42578125" style="14" bestFit="1" customWidth="1"/>
    <col min="5" max="5" width="87.7109375" style="14" bestFit="1" customWidth="1"/>
    <col min="6" max="16384" width="9.140625" style="14"/>
  </cols>
  <sheetData>
    <row r="2" spans="1:5">
      <c r="A2" s="35" t="s">
        <v>37</v>
      </c>
      <c r="B2" s="35"/>
      <c r="C2" s="35"/>
    </row>
    <row r="4" spans="1:5" ht="28.5">
      <c r="A4" s="15" t="s">
        <v>0</v>
      </c>
      <c r="B4" s="33" t="s">
        <v>4</v>
      </c>
      <c r="C4" s="15" t="s">
        <v>1</v>
      </c>
      <c r="D4" s="16" t="s">
        <v>3</v>
      </c>
      <c r="E4" s="15" t="s">
        <v>2</v>
      </c>
    </row>
    <row r="5" spans="1:5">
      <c r="A5" s="22">
        <v>1</v>
      </c>
      <c r="B5" s="58" t="s">
        <v>31</v>
      </c>
      <c r="C5" s="32" t="s">
        <v>24</v>
      </c>
      <c r="D5" s="17" t="s">
        <v>32</v>
      </c>
      <c r="E5" s="17" t="s">
        <v>35</v>
      </c>
    </row>
    <row r="6" spans="1:5">
      <c r="A6" s="22">
        <v>9</v>
      </c>
      <c r="B6" s="59" t="s">
        <v>33</v>
      </c>
      <c r="C6" s="17" t="s">
        <v>21</v>
      </c>
      <c r="D6" s="17" t="s">
        <v>32</v>
      </c>
      <c r="E6" s="17" t="s">
        <v>36</v>
      </c>
    </row>
    <row r="7" spans="1:5">
      <c r="A7" s="22">
        <v>10</v>
      </c>
      <c r="B7" s="59" t="s">
        <v>34</v>
      </c>
      <c r="C7" s="17" t="s">
        <v>21</v>
      </c>
      <c r="D7" s="17" t="s">
        <v>32</v>
      </c>
      <c r="E7" s="17" t="s">
        <v>36</v>
      </c>
    </row>
    <row r="8" spans="1:5">
      <c r="D8" s="18" t="s">
        <v>19</v>
      </c>
      <c r="E8" s="19">
        <v>70000000</v>
      </c>
    </row>
    <row r="9" spans="1:5" ht="15">
      <c r="D9" s="18" t="s">
        <v>18</v>
      </c>
      <c r="E9" s="11">
        <v>163967733</v>
      </c>
    </row>
    <row r="10" spans="1:5">
      <c r="D10" s="18" t="s">
        <v>38</v>
      </c>
      <c r="E10" s="20">
        <f>SUM(E8:E9)</f>
        <v>233967733</v>
      </c>
    </row>
    <row r="11" spans="1:5">
      <c r="C11" s="21"/>
    </row>
    <row r="12" spans="1:5">
      <c r="C12" s="31"/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zoomScale="90" zoomScaleNormal="9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H11" sqref="H11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9.140625" bestFit="1" customWidth="1"/>
    <col min="5" max="5" width="15.5703125" bestFit="1" customWidth="1"/>
    <col min="6" max="6" width="13.42578125" bestFit="1" customWidth="1"/>
    <col min="7" max="7" width="22.42578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39" t="s">
        <v>5</v>
      </c>
      <c r="B3" s="40"/>
      <c r="C3" s="40"/>
      <c r="D3" s="41"/>
      <c r="E3" s="42" t="s">
        <v>6</v>
      </c>
      <c r="F3" s="42"/>
      <c r="G3" s="42"/>
      <c r="H3" s="42"/>
      <c r="I3" s="42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>
      <c r="A5" s="38" t="s">
        <v>15</v>
      </c>
      <c r="B5" s="44" t="s">
        <v>22</v>
      </c>
      <c r="C5" s="38" t="s">
        <v>25</v>
      </c>
      <c r="D5" s="8" t="s">
        <v>27</v>
      </c>
      <c r="E5" s="36"/>
      <c r="F5" s="26">
        <f>148547/2</f>
        <v>74273.5</v>
      </c>
      <c r="G5" s="29">
        <f>F5*1.1</f>
        <v>81700.850000000006</v>
      </c>
      <c r="H5" s="12">
        <f>G5/2*500</f>
        <v>20425212.5</v>
      </c>
      <c r="I5" s="36">
        <f>H5+H6+H7</f>
        <v>94412862.5</v>
      </c>
      <c r="J5" s="1"/>
    </row>
    <row r="6" spans="1:10">
      <c r="A6" s="43"/>
      <c r="B6" s="45"/>
      <c r="C6" s="43"/>
      <c r="D6" s="9" t="s">
        <v>23</v>
      </c>
      <c r="E6" s="37"/>
      <c r="F6" s="28">
        <v>37829</v>
      </c>
      <c r="G6" s="25">
        <f t="shared" ref="G6:G7" si="0">F6*1.1</f>
        <v>41611.9</v>
      </c>
      <c r="H6" s="23">
        <f>G6*600</f>
        <v>24967140</v>
      </c>
      <c r="I6" s="37"/>
      <c r="J6" s="1"/>
    </row>
    <row r="7" spans="1:10" ht="15.75" thickBot="1">
      <c r="A7" s="43"/>
      <c r="B7" s="45"/>
      <c r="C7" s="43"/>
      <c r="D7" s="54" t="s">
        <v>26</v>
      </c>
      <c r="E7" s="37"/>
      <c r="F7" s="46">
        <v>148547</v>
      </c>
      <c r="G7" s="47">
        <f t="shared" si="0"/>
        <v>163401.70000000001</v>
      </c>
      <c r="H7" s="48">
        <f>G7*300</f>
        <v>49020510</v>
      </c>
      <c r="I7" s="37"/>
      <c r="J7" s="1"/>
    </row>
    <row r="8" spans="1:10" ht="13.5" customHeight="1">
      <c r="A8" s="49" t="s">
        <v>16</v>
      </c>
      <c r="B8" s="49" t="s">
        <v>20</v>
      </c>
      <c r="C8" s="55" t="s">
        <v>30</v>
      </c>
      <c r="D8" s="24" t="s">
        <v>29</v>
      </c>
      <c r="E8" s="53">
        <v>70000000</v>
      </c>
      <c r="F8" s="26">
        <v>63285</v>
      </c>
      <c r="G8" s="29">
        <f t="shared" ref="G8:G10" si="1">F8*1.1</f>
        <v>69613.5</v>
      </c>
      <c r="H8" s="12">
        <f>G8*350*2</f>
        <v>48729450</v>
      </c>
      <c r="I8" s="53">
        <f>E8+H8+H9+H10</f>
        <v>139554870</v>
      </c>
      <c r="J8" s="1"/>
    </row>
    <row r="9" spans="1:10" ht="13.5" customHeight="1">
      <c r="A9" s="49"/>
      <c r="B9" s="49"/>
      <c r="C9" s="56"/>
      <c r="D9" s="9" t="s">
        <v>27</v>
      </c>
      <c r="E9" s="50"/>
      <c r="F9" s="28">
        <v>4998</v>
      </c>
      <c r="G9" s="25">
        <f t="shared" si="1"/>
        <v>5497.8</v>
      </c>
      <c r="H9" s="23">
        <f>G9/3*500*2</f>
        <v>1832600.0000000002</v>
      </c>
      <c r="I9" s="50"/>
      <c r="J9" s="1"/>
    </row>
    <row r="10" spans="1:10" ht="13.5" customHeight="1" thickBot="1">
      <c r="A10" s="51"/>
      <c r="B10" s="51"/>
      <c r="C10" s="57"/>
      <c r="D10" s="10" t="s">
        <v>28</v>
      </c>
      <c r="E10" s="52"/>
      <c r="F10" s="27">
        <v>12333</v>
      </c>
      <c r="G10" s="30">
        <f t="shared" si="1"/>
        <v>13566.300000000001</v>
      </c>
      <c r="H10" s="13">
        <f>G10*700*2</f>
        <v>18992820</v>
      </c>
      <c r="I10" s="52"/>
      <c r="J10" s="1"/>
    </row>
    <row r="11" spans="1:10" ht="15.75">
      <c r="E11" s="11">
        <f>SUM(E5:E10)</f>
        <v>70000000</v>
      </c>
      <c r="H11" s="11">
        <f>SUM(H5:H10)</f>
        <v>163967732.5</v>
      </c>
      <c r="I11" s="11">
        <f>SUM(I5:I10)</f>
        <v>233967732.5</v>
      </c>
    </row>
    <row r="13" spans="1:10">
      <c r="G13" s="34"/>
    </row>
    <row r="14" spans="1:10">
      <c r="G14" s="34"/>
    </row>
    <row r="15" spans="1:10">
      <c r="G15" s="1"/>
    </row>
  </sheetData>
  <mergeCells count="12">
    <mergeCell ref="A5:A7"/>
    <mergeCell ref="C8:C10"/>
    <mergeCell ref="E8:E10"/>
    <mergeCell ref="E5:E7"/>
    <mergeCell ref="C5:C7"/>
    <mergeCell ref="I8:I10"/>
    <mergeCell ref="A8:A10"/>
    <mergeCell ref="B8:B10"/>
    <mergeCell ref="I5:I7"/>
    <mergeCell ref="A3:D3"/>
    <mergeCell ref="E3:I3"/>
    <mergeCell ref="B5:B7"/>
  </mergeCells>
  <pageMargins left="0.3" right="0.31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Feb'18</vt:lpstr>
      <vt:lpstr>Lampiran</vt:lpstr>
      <vt:lpstr>'Promo Mailer Feb''18'!Print_Area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2019-01-28T04:27:47Z</dcterms:modified>
</cp:coreProperties>
</file>