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Promo Mailer MAR '19" sheetId="5" r:id="rId1"/>
    <sheet name="Lampiran" sheetId="6" r:id="rId2"/>
  </sheets>
  <definedNames>
    <definedName name="_xlnm.Print_Area" localSheetId="1">Lampiran!#REF!</definedName>
    <definedName name="_xlnm.Print_Area" localSheetId="0">'Promo Mailer MAR ''19'!$A$2:$E$8</definedName>
  </definedNames>
  <calcPr calcId="124519"/>
</workbook>
</file>

<file path=xl/calcChain.xml><?xml version="1.0" encoding="utf-8"?>
<calcChain xmlns="http://schemas.openxmlformats.org/spreadsheetml/2006/main">
  <c r="I9" i="6"/>
  <c r="I5"/>
  <c r="H12"/>
  <c r="H11"/>
  <c r="H10"/>
  <c r="H9"/>
  <c r="G12"/>
  <c r="G11"/>
  <c r="G10"/>
  <c r="G9"/>
  <c r="G13" l="1"/>
  <c r="H13" s="1"/>
  <c r="G14"/>
  <c r="H14" s="1"/>
  <c r="G8"/>
  <c r="G7"/>
  <c r="H7" s="1"/>
  <c r="G6"/>
  <c r="H6" s="1"/>
  <c r="G5"/>
  <c r="H5" s="1"/>
  <c r="E15" l="1"/>
  <c r="H8" l="1"/>
  <c r="H15" l="1"/>
  <c r="I15"/>
  <c r="E9" i="5"/>
</calcChain>
</file>

<file path=xl/sharedStrings.xml><?xml version="1.0" encoding="utf-8"?>
<sst xmlns="http://schemas.openxmlformats.org/spreadsheetml/2006/main" count="44" uniqueCount="40">
  <si>
    <t>NO</t>
  </si>
  <si>
    <t>JENIS KEGIATAN</t>
  </si>
  <si>
    <t>JML POS/DANA/SAMPLE/DLL</t>
  </si>
  <si>
    <t>JENIS/ITEM</t>
  </si>
  <si>
    <t>TGL PELAKSANAAN</t>
  </si>
  <si>
    <t>L P A P</t>
  </si>
  <si>
    <t>ESTIMASI BIAYA</t>
  </si>
  <si>
    <t>ACCOUNT</t>
  </si>
  <si>
    <t>APA</t>
  </si>
  <si>
    <t>PERIODE</t>
  </si>
  <si>
    <t>MEKANISME</t>
  </si>
  <si>
    <t xml:space="preserve">MAILER </t>
  </si>
  <si>
    <t>TARGET QTY (pcs)</t>
  </si>
  <si>
    <t>ESTIMASI CLAIM</t>
  </si>
  <si>
    <t>TOTAL</t>
  </si>
  <si>
    <t>ALFAMART</t>
  </si>
  <si>
    <t xml:space="preserve">AVG SALES </t>
  </si>
  <si>
    <t>Estimasi klaim Promo</t>
  </si>
  <si>
    <t xml:space="preserve">Total Biaya Mailer </t>
  </si>
  <si>
    <t>PROMO MAILER KARA SANTAN</t>
  </si>
  <si>
    <t>Potongan Rp. 600 /pcs Sun Kara 200 ml (9,800 ==&gt;8,900 /pcs)</t>
  </si>
  <si>
    <t>Potongan Rp. 600 /2pcs Sun Kara TCA 65 ml (6,600 ==&gt;5,800 /2pcs)</t>
  </si>
  <si>
    <t>Potongan Rp. 1000 /2 pcs SK POWDER 20 GR (4,800 ==&gt;3,800 /2pcs)</t>
  </si>
  <si>
    <t>Total Biaya Promo Feb 2019</t>
  </si>
  <si>
    <t>01 - 15  MAR  2019</t>
  </si>
  <si>
    <t>Potongan Rp. 700 /pcs Kara 200 ml (9,800 ==&gt;8,900 /pcs)</t>
  </si>
  <si>
    <t>ALFAMIDI</t>
  </si>
  <si>
    <t>PROMO MAILER KARA SANTAN &amp; NDC</t>
  </si>
  <si>
    <t>Potongan Rp. 600 /pcs NDC CUP 220 ml (5,000 ==&gt;4,400 /pcs)</t>
  </si>
  <si>
    <t>Potongan Rp. 1,000 /pcs NDC PLAIN 1KG (16,000 ==&gt;14,900 /pcs)</t>
  </si>
  <si>
    <t>Potongan Rp. 1,700/2pcs NDC SP 360 ml (15,000 ==&gt;12,500 /2pcs)</t>
  </si>
  <si>
    <t>Potongan Rp. 700 /pcs Kara 200 ml (10,800 ==&gt;9,900 /pcs)</t>
  </si>
  <si>
    <t>REKAP PROMO MAILER FEBRUARI 2019</t>
  </si>
  <si>
    <t>01 - 15 MAR  2019</t>
  </si>
  <si>
    <t>Promo Mailer Kara Santan di ALFAMART</t>
  </si>
  <si>
    <t>Promo Mailer Kara Santan &amp; NDC di ALFAMIDI</t>
  </si>
  <si>
    <t>SK TCA, SK 200 ml, Kara 200 ml &amp; Sun Kara Powder 20gr</t>
  </si>
  <si>
    <t>SK TCA, SK 200 ml, Kara 200 ml, NDC Cup, NDC SP &amp; NDC Plain 1 kg</t>
  </si>
  <si>
    <t>Biaya Mailer Rp. 105,000,000 + Estimasi Claim Promo Rp. 116,902,800 = Rp. 221,902,800</t>
  </si>
  <si>
    <t>Biaya Mailer Rp. 35,000,000 + Estimasi Claim Promo Rp. 31,204,293 = Rp. 70,204,293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</si>
</sst>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64" fontId="2" fillId="0" borderId="3" xfId="1" applyNumberFormat="1" applyFont="1" applyBorder="1" applyAlignment="1">
      <alignment vertical="center"/>
    </xf>
    <xf numFmtId="0" fontId="3" fillId="2" borderId="8" xfId="0" applyFont="1" applyFill="1" applyBorder="1"/>
    <xf numFmtId="0" fontId="3" fillId="2" borderId="13" xfId="0" applyFont="1" applyFill="1" applyBorder="1"/>
    <xf numFmtId="0" fontId="3" fillId="2" borderId="9" xfId="0" applyFont="1" applyFill="1" applyBorder="1"/>
    <xf numFmtId="164" fontId="5" fillId="0" borderId="0" xfId="0" applyNumberFormat="1" applyFont="1"/>
    <xf numFmtId="164" fontId="3" fillId="2" borderId="8" xfId="0" applyNumberFormat="1" applyFont="1" applyFill="1" applyBorder="1"/>
    <xf numFmtId="164" fontId="3" fillId="2" borderId="9" xfId="0" applyNumberFormat="1" applyFont="1" applyFill="1" applyBorder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6" xfId="0" applyFont="1" applyFill="1" applyBorder="1"/>
    <xf numFmtId="164" fontId="3" fillId="0" borderId="0" xfId="1" applyNumberFormat="1" applyFont="1" applyAlignment="1">
      <alignment horizontal="left"/>
    </xf>
    <xf numFmtId="164" fontId="3" fillId="0" borderId="0" xfId="0" applyNumberFormat="1" applyFont="1"/>
    <xf numFmtId="0" fontId="3" fillId="0" borderId="0" xfId="0" applyFont="1" applyBorder="1"/>
    <xf numFmtId="0" fontId="3" fillId="2" borderId="2" xfId="0" applyFont="1" applyFill="1" applyBorder="1" applyAlignment="1">
      <alignment horizontal="center" vertical="center"/>
    </xf>
    <xf numFmtId="164" fontId="3" fillId="2" borderId="13" xfId="0" applyNumberFormat="1" applyFont="1" applyFill="1" applyBorder="1"/>
    <xf numFmtId="164" fontId="3" fillId="2" borderId="8" xfId="1" applyNumberFormat="1" applyFont="1" applyFill="1" applyBorder="1" applyAlignment="1">
      <alignment vertical="center"/>
    </xf>
    <xf numFmtId="164" fontId="3" fillId="2" borderId="9" xfId="1" applyNumberFormat="1" applyFont="1" applyFill="1" applyBorder="1" applyAlignment="1">
      <alignment vertical="center"/>
    </xf>
    <xf numFmtId="164" fontId="3" fillId="2" borderId="13" xfId="1" applyNumberFormat="1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15" xfId="0" applyFont="1" applyBorder="1"/>
    <xf numFmtId="0" fontId="3" fillId="0" borderId="16" xfId="0" applyFont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vertical="center"/>
    </xf>
    <xf numFmtId="164" fontId="3" fillId="2" borderId="17" xfId="1" applyNumberFormat="1" applyFont="1" applyFill="1" applyBorder="1" applyAlignment="1">
      <alignment horizontal="center" vertical="center"/>
    </xf>
    <xf numFmtId="164" fontId="3" fillId="2" borderId="17" xfId="0" applyNumberFormat="1" applyFont="1" applyFill="1" applyBorder="1"/>
    <xf numFmtId="0" fontId="3" fillId="2" borderId="10" xfId="0" applyFont="1" applyFill="1" applyBorder="1"/>
    <xf numFmtId="0" fontId="3" fillId="2" borderId="1" xfId="0" applyFont="1" applyFill="1" applyBorder="1" applyAlignment="1">
      <alignment horizontal="center" vertical="center"/>
    </xf>
    <xf numFmtId="164" fontId="3" fillId="2" borderId="8" xfId="1" applyNumberFormat="1" applyFont="1" applyFill="1" applyBorder="1" applyAlignment="1">
      <alignment horizontal="center" vertical="center"/>
    </xf>
    <xf numFmtId="164" fontId="3" fillId="2" borderId="13" xfId="1" applyNumberFormat="1" applyFont="1" applyFill="1" applyBorder="1" applyAlignment="1">
      <alignment horizontal="center" vertical="center"/>
    </xf>
    <xf numFmtId="164" fontId="3" fillId="2" borderId="9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3" fillId="2" borderId="5" xfId="1" applyNumberFormat="1" applyFont="1" applyFill="1" applyBorder="1" applyAlignment="1">
      <alignment horizontal="center" vertical="center"/>
    </xf>
    <xf numFmtId="164" fontId="3" fillId="2" borderId="7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/>
    <xf numFmtId="164" fontId="3" fillId="2" borderId="10" xfId="1" applyNumberFormat="1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164" fontId="3" fillId="2" borderId="14" xfId="1" applyNumberFormat="1" applyFont="1" applyFill="1" applyBorder="1" applyAlignment="1">
      <alignment vertical="center"/>
    </xf>
    <xf numFmtId="164" fontId="3" fillId="2" borderId="14" xfId="0" applyNumberFormat="1" applyFont="1" applyFill="1" applyBorder="1"/>
    <xf numFmtId="164" fontId="3" fillId="0" borderId="8" xfId="1" applyNumberFormat="1" applyFont="1" applyBorder="1"/>
    <xf numFmtId="164" fontId="3" fillId="0" borderId="17" xfId="1" applyNumberFormat="1" applyFont="1" applyBorder="1"/>
    <xf numFmtId="43" fontId="3" fillId="0" borderId="0" xfId="0" applyNumberFormat="1" applyFont="1"/>
    <xf numFmtId="164" fontId="3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11"/>
  <sheetViews>
    <sheetView tabSelected="1" topLeftCell="D1" workbookViewId="0">
      <selection activeCell="E17" sqref="E17"/>
    </sheetView>
  </sheetViews>
  <sheetFormatPr defaultRowHeight="14.25"/>
  <cols>
    <col min="1" max="1" width="4" style="13" bestFit="1" customWidth="1"/>
    <col min="2" max="2" width="22" style="13" bestFit="1" customWidth="1"/>
    <col min="3" max="3" width="47.28515625" style="13" bestFit="1" customWidth="1"/>
    <col min="4" max="4" width="69.85546875" style="13" bestFit="1" customWidth="1"/>
    <col min="5" max="5" width="87.7109375" style="13" bestFit="1" customWidth="1"/>
    <col min="6" max="16384" width="9.140625" style="13"/>
  </cols>
  <sheetData>
    <row r="2" spans="1:5">
      <c r="A2" s="37" t="s">
        <v>32</v>
      </c>
      <c r="B2" s="37"/>
      <c r="C2" s="37"/>
    </row>
    <row r="4" spans="1:5" ht="28.5">
      <c r="A4" s="14" t="s">
        <v>0</v>
      </c>
      <c r="B4" s="28" t="s">
        <v>4</v>
      </c>
      <c r="C4" s="14" t="s">
        <v>1</v>
      </c>
      <c r="D4" s="15" t="s">
        <v>3</v>
      </c>
      <c r="E4" s="14" t="s">
        <v>2</v>
      </c>
    </row>
    <row r="5" spans="1:5">
      <c r="A5" s="21">
        <v>1</v>
      </c>
      <c r="B5" s="33" t="s">
        <v>33</v>
      </c>
      <c r="C5" s="27" t="s">
        <v>34</v>
      </c>
      <c r="D5" s="16" t="s">
        <v>36</v>
      </c>
      <c r="E5" s="16" t="s">
        <v>38</v>
      </c>
    </row>
    <row r="6" spans="1:5">
      <c r="A6" s="21">
        <v>9</v>
      </c>
      <c r="B6" s="33" t="s">
        <v>33</v>
      </c>
      <c r="C6" s="27" t="s">
        <v>35</v>
      </c>
      <c r="D6" s="16" t="s">
        <v>37</v>
      </c>
      <c r="E6" s="16" t="s">
        <v>39</v>
      </c>
    </row>
    <row r="7" spans="1:5">
      <c r="D7" s="17" t="s">
        <v>18</v>
      </c>
      <c r="E7" s="18">
        <v>144000000</v>
      </c>
    </row>
    <row r="8" spans="1:5" ht="15">
      <c r="D8" s="17" t="s">
        <v>17</v>
      </c>
      <c r="E8" s="10">
        <v>148107092.53986713</v>
      </c>
    </row>
    <row r="9" spans="1:5">
      <c r="D9" s="17" t="s">
        <v>23</v>
      </c>
      <c r="E9" s="19">
        <f>SUM(E7:E8)</f>
        <v>292107092.53986716</v>
      </c>
    </row>
    <row r="10" spans="1:5">
      <c r="C10" s="20"/>
    </row>
    <row r="11" spans="1:5">
      <c r="C11" s="26"/>
    </row>
  </sheetData>
  <mergeCells count="1">
    <mergeCell ref="A2:C2"/>
  </mergeCells>
  <pageMargins left="0.26" right="0.17" top="0.75" bottom="0.75" header="0.3" footer="0.3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19"/>
  <sheetViews>
    <sheetView zoomScale="90" zoomScaleNormal="90" workbookViewId="0">
      <pane xSplit="2" ySplit="4" topLeftCell="E5" activePane="bottomRight" state="frozen"/>
      <selection pane="topRight" activeCell="C1" sqref="C1"/>
      <selection pane="bottomLeft" activeCell="A5" sqref="A5"/>
      <selection pane="bottomRight" activeCell="H15" sqref="H15"/>
    </sheetView>
  </sheetViews>
  <sheetFormatPr defaultRowHeight="14.25"/>
  <cols>
    <col min="1" max="1" width="11.7109375" style="13" bestFit="1" customWidth="1"/>
    <col min="2" max="2" width="45.85546875" style="13" bestFit="1" customWidth="1"/>
    <col min="3" max="3" width="26" style="13" bestFit="1" customWidth="1"/>
    <col min="4" max="4" width="79.140625" style="13" bestFit="1" customWidth="1"/>
    <col min="5" max="5" width="15.5703125" style="13" bestFit="1" customWidth="1"/>
    <col min="6" max="6" width="13.42578125" style="13" bestFit="1" customWidth="1"/>
    <col min="7" max="7" width="22.42578125" style="13" bestFit="1" customWidth="1"/>
    <col min="8" max="8" width="20" style="13" bestFit="1" customWidth="1"/>
    <col min="9" max="9" width="17.5703125" style="13" bestFit="1" customWidth="1"/>
    <col min="10" max="10" width="14.7109375" style="13" bestFit="1" customWidth="1"/>
    <col min="11" max="16384" width="9.140625" style="13"/>
  </cols>
  <sheetData>
    <row r="2" spans="1:10" ht="15" thickBot="1"/>
    <row r="3" spans="1:10" ht="16.5" thickBot="1">
      <c r="A3" s="40" t="s">
        <v>5</v>
      </c>
      <c r="B3" s="41"/>
      <c r="C3" s="41"/>
      <c r="D3" s="42"/>
      <c r="E3" s="43" t="s">
        <v>6</v>
      </c>
      <c r="F3" s="43"/>
      <c r="G3" s="43"/>
      <c r="H3" s="43"/>
      <c r="I3" s="43"/>
    </row>
    <row r="4" spans="1:10" ht="15.75" thickBot="1">
      <c r="A4" s="1" t="s">
        <v>7</v>
      </c>
      <c r="B4" s="2" t="s">
        <v>8</v>
      </c>
      <c r="C4" s="2" t="s">
        <v>9</v>
      </c>
      <c r="D4" s="2" t="s">
        <v>10</v>
      </c>
      <c r="E4" s="2" t="s">
        <v>11</v>
      </c>
      <c r="F4" s="3" t="s">
        <v>16</v>
      </c>
      <c r="G4" s="4" t="s">
        <v>12</v>
      </c>
      <c r="H4" s="6" t="s">
        <v>13</v>
      </c>
      <c r="I4" s="5" t="s">
        <v>14</v>
      </c>
    </row>
    <row r="5" spans="1:10">
      <c r="A5" s="46" t="s">
        <v>15</v>
      </c>
      <c r="B5" s="44" t="s">
        <v>19</v>
      </c>
      <c r="C5" s="46" t="s">
        <v>24</v>
      </c>
      <c r="D5" s="7" t="s">
        <v>22</v>
      </c>
      <c r="E5" s="38">
        <v>105000000</v>
      </c>
      <c r="F5" s="23">
        <v>30813</v>
      </c>
      <c r="G5" s="34">
        <f>F5*1.2</f>
        <v>36975.599999999999</v>
      </c>
      <c r="H5" s="11">
        <f>G5*500</f>
        <v>18487800</v>
      </c>
      <c r="I5" s="38">
        <f>E5+H5+H6+H7+H8</f>
        <v>221902800</v>
      </c>
      <c r="J5" s="19"/>
    </row>
    <row r="6" spans="1:10">
      <c r="A6" s="47"/>
      <c r="B6" s="45"/>
      <c r="C6" s="47"/>
      <c r="D6" s="8" t="s">
        <v>20</v>
      </c>
      <c r="E6" s="39"/>
      <c r="F6" s="25">
        <v>30327</v>
      </c>
      <c r="G6" s="35">
        <f>F6*1.2</f>
        <v>36392.400000000001</v>
      </c>
      <c r="H6" s="22">
        <f>G6*700</f>
        <v>25474680</v>
      </c>
      <c r="I6" s="39"/>
      <c r="J6" s="19"/>
    </row>
    <row r="7" spans="1:10">
      <c r="A7" s="47"/>
      <c r="B7" s="45"/>
      <c r="C7" s="47"/>
      <c r="D7" s="8" t="s">
        <v>25</v>
      </c>
      <c r="E7" s="39"/>
      <c r="F7" s="29">
        <v>33087</v>
      </c>
      <c r="G7" s="35">
        <f>F7*1.2</f>
        <v>39704.400000000001</v>
      </c>
      <c r="H7" s="22">
        <f>G7*600</f>
        <v>23822640</v>
      </c>
      <c r="I7" s="39"/>
      <c r="J7" s="19"/>
    </row>
    <row r="8" spans="1:10" ht="15" thickBot="1">
      <c r="A8" s="47"/>
      <c r="B8" s="45"/>
      <c r="C8" s="47"/>
      <c r="D8" s="32" t="s">
        <v>21</v>
      </c>
      <c r="E8" s="39"/>
      <c r="F8" s="24">
        <v>136438</v>
      </c>
      <c r="G8" s="30">
        <f>F8*1.2</f>
        <v>163725.6</v>
      </c>
      <c r="H8" s="31">
        <f>G8*300</f>
        <v>49117680</v>
      </c>
      <c r="I8" s="39"/>
      <c r="J8" s="19"/>
    </row>
    <row r="9" spans="1:10" ht="13.5" customHeight="1">
      <c r="A9" s="53" t="s">
        <v>26</v>
      </c>
      <c r="B9" s="53" t="s">
        <v>27</v>
      </c>
      <c r="C9" s="48" t="s">
        <v>24</v>
      </c>
      <c r="D9" s="8" t="s">
        <v>28</v>
      </c>
      <c r="E9" s="38">
        <v>39000000</v>
      </c>
      <c r="F9" s="57">
        <v>2165.2597258027795</v>
      </c>
      <c r="G9" s="34">
        <f t="shared" ref="G9:G12" si="0">F9*1.2</f>
        <v>2598.3116709633355</v>
      </c>
      <c r="H9" s="11">
        <f>G9*600</f>
        <v>1558987.0025780012</v>
      </c>
      <c r="I9" s="38">
        <f>E9+H9+H10+H11+H12+H13+H14</f>
        <v>70204292.539867133</v>
      </c>
      <c r="J9" s="19"/>
    </row>
    <row r="10" spans="1:10" ht="13.5" customHeight="1">
      <c r="A10" s="47"/>
      <c r="B10" s="47"/>
      <c r="C10" s="49"/>
      <c r="D10" s="8" t="s">
        <v>30</v>
      </c>
      <c r="E10" s="39"/>
      <c r="F10" s="58">
        <v>2889.8367565112912</v>
      </c>
      <c r="G10" s="35">
        <f t="shared" si="0"/>
        <v>3467.8041078135493</v>
      </c>
      <c r="H10" s="56">
        <f>G10/2*1700</f>
        <v>2947633.4916415168</v>
      </c>
      <c r="I10" s="39"/>
      <c r="J10" s="19"/>
    </row>
    <row r="11" spans="1:10" ht="13.5" customHeight="1">
      <c r="A11" s="47"/>
      <c r="B11" s="47"/>
      <c r="C11" s="49"/>
      <c r="D11" s="8" t="s">
        <v>29</v>
      </c>
      <c r="E11" s="39"/>
      <c r="F11" s="25">
        <v>2527.2346531139242</v>
      </c>
      <c r="G11" s="35">
        <f t="shared" si="0"/>
        <v>3032.6815837367089</v>
      </c>
      <c r="H11" s="56">
        <f>G11*1000</f>
        <v>3032681.5837367089</v>
      </c>
      <c r="I11" s="39"/>
      <c r="J11" s="19"/>
    </row>
    <row r="12" spans="1:10" ht="13.5" customHeight="1">
      <c r="A12" s="47"/>
      <c r="B12" s="47"/>
      <c r="C12" s="49"/>
      <c r="D12" s="51" t="s">
        <v>21</v>
      </c>
      <c r="E12" s="39"/>
      <c r="F12" s="55">
        <v>39686.94755149501</v>
      </c>
      <c r="G12" s="35">
        <f t="shared" si="0"/>
        <v>47624.337061794009</v>
      </c>
      <c r="H12" s="56">
        <f>G12*300</f>
        <v>14287301.118538203</v>
      </c>
      <c r="I12" s="39"/>
      <c r="J12" s="19"/>
    </row>
    <row r="13" spans="1:10" ht="13.5" customHeight="1">
      <c r="A13" s="47"/>
      <c r="B13" s="47"/>
      <c r="C13" s="49"/>
      <c r="D13" s="8" t="s">
        <v>20</v>
      </c>
      <c r="E13" s="39"/>
      <c r="F13" s="25">
        <v>5935.0076427951171</v>
      </c>
      <c r="G13" s="35">
        <f t="shared" ref="G9:G14" si="1">F13*1.1</f>
        <v>6528.5084070746298</v>
      </c>
      <c r="H13" s="22">
        <f>G13/3*500*2</f>
        <v>2176169.4690248766</v>
      </c>
      <c r="I13" s="39"/>
      <c r="J13" s="19"/>
    </row>
    <row r="14" spans="1:10" ht="13.5" customHeight="1" thickBot="1">
      <c r="A14" s="54"/>
      <c r="B14" s="54"/>
      <c r="C14" s="50"/>
      <c r="D14" s="9" t="s">
        <v>31</v>
      </c>
      <c r="E14" s="52"/>
      <c r="F14" s="24">
        <v>4676.311606719375</v>
      </c>
      <c r="G14" s="36">
        <f t="shared" si="1"/>
        <v>5143.9427673913133</v>
      </c>
      <c r="H14" s="12">
        <f>G14*700*2</f>
        <v>7201519.8743478386</v>
      </c>
      <c r="I14" s="52"/>
      <c r="J14" s="19"/>
    </row>
    <row r="15" spans="1:10" ht="15">
      <c r="E15" s="10">
        <f>SUM(E5:E14)</f>
        <v>144000000</v>
      </c>
      <c r="H15" s="10">
        <f>SUM(H5:H14)</f>
        <v>148107092.53986713</v>
      </c>
      <c r="I15" s="10">
        <f>SUM(I5:I14)</f>
        <v>292107092.53986716</v>
      </c>
    </row>
    <row r="17" spans="6:7">
      <c r="F17" s="59"/>
      <c r="G17" s="60"/>
    </row>
    <row r="18" spans="6:7">
      <c r="G18" s="60"/>
    </row>
    <row r="19" spans="6:7">
      <c r="G19" s="19"/>
    </row>
  </sheetData>
  <mergeCells count="12">
    <mergeCell ref="I9:I14"/>
    <mergeCell ref="A9:A14"/>
    <mergeCell ref="B9:B14"/>
    <mergeCell ref="I5:I8"/>
    <mergeCell ref="A3:D3"/>
    <mergeCell ref="E3:I3"/>
    <mergeCell ref="B5:B8"/>
    <mergeCell ref="A5:A8"/>
    <mergeCell ref="C9:C14"/>
    <mergeCell ref="E9:E14"/>
    <mergeCell ref="E5:E8"/>
    <mergeCell ref="C5:C8"/>
  </mergeCells>
  <pageMargins left="0.3" right="0.31" top="0.75" bottom="0.7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Promo Mailer MAR '19</vt:lpstr>
      <vt:lpstr>Lampiran</vt:lpstr>
      <vt:lpstr>'Promo Mailer MAR ''19'!Print_Area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JWD</dc:creator>
  <cp:lastModifiedBy>HOME</cp:lastModifiedBy>
  <cp:lastPrinted>2017-05-26T07:57:44Z</cp:lastPrinted>
  <dcterms:created xsi:type="dcterms:W3CDTF">2017-03-13T06:37:49Z</dcterms:created>
  <dcterms:modified xsi:type="dcterms:W3CDTF">2019-02-27T07:56:17Z</dcterms:modified>
</cp:coreProperties>
</file>