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0400" windowHeight="6960" activeTab="1"/>
  </bookViews>
  <sheets>
    <sheet name="Spanduk Vynil" sheetId="5" r:id="rId1"/>
    <sheet name="Toples KARA CUBE" sheetId="6" r:id="rId2"/>
    <sheet name="NDC 1+1 tca " sheetId="4" r:id="rId3"/>
  </sheets>
  <definedNames>
    <definedName name="_xlnm.Database">#REF!</definedName>
  </definedNames>
  <calcPr calcId="124519"/>
</workbook>
</file>

<file path=xl/calcChain.xml><?xml version="1.0" encoding="utf-8"?>
<calcChain xmlns="http://schemas.openxmlformats.org/spreadsheetml/2006/main">
  <c r="F13" i="6"/>
  <c r="E13"/>
  <c r="G12"/>
  <c r="G11"/>
  <c r="G10"/>
  <c r="G9"/>
  <c r="G8"/>
  <c r="G7"/>
  <c r="G6"/>
  <c r="G5"/>
  <c r="G4"/>
  <c r="G13" s="1"/>
  <c r="F31" i="5"/>
  <c r="E31"/>
  <c r="G30"/>
  <c r="I30" s="1"/>
  <c r="G29"/>
  <c r="I29" s="1"/>
  <c r="G28"/>
  <c r="I28" s="1"/>
  <c r="G27"/>
  <c r="I27" s="1"/>
  <c r="G26"/>
  <c r="I26" s="1"/>
  <c r="G25"/>
  <c r="I25" s="1"/>
  <c r="G24"/>
  <c r="I24" s="1"/>
  <c r="G23"/>
  <c r="I23" s="1"/>
  <c r="G22"/>
  <c r="I22" s="1"/>
  <c r="G21"/>
  <c r="I21" s="1"/>
  <c r="G20"/>
  <c r="I20" s="1"/>
  <c r="G19"/>
  <c r="I19" s="1"/>
  <c r="G18"/>
  <c r="I18" s="1"/>
  <c r="I17"/>
  <c r="G17"/>
  <c r="G16"/>
  <c r="I16" s="1"/>
  <c r="G15"/>
  <c r="I15" s="1"/>
  <c r="G14"/>
  <c r="I14" s="1"/>
  <c r="G13"/>
  <c r="I13" s="1"/>
  <c r="G12"/>
  <c r="I12" s="1"/>
  <c r="I11"/>
  <c r="G11"/>
  <c r="G10"/>
  <c r="I10" s="1"/>
  <c r="I9"/>
  <c r="G9"/>
  <c r="G8"/>
  <c r="I8" s="1"/>
  <c r="G7"/>
  <c r="I7" s="1"/>
  <c r="G6"/>
  <c r="I6" s="1"/>
  <c r="I5"/>
  <c r="G5"/>
  <c r="I31" l="1"/>
  <c r="G31"/>
  <c r="G31" i="4" l="1"/>
  <c r="E31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4"/>
</calcChain>
</file>

<file path=xl/sharedStrings.xml><?xml version="1.0" encoding="utf-8"?>
<sst xmlns="http://schemas.openxmlformats.org/spreadsheetml/2006/main" count="216" uniqueCount="154">
  <si>
    <t>TGL</t>
  </si>
  <si>
    <t>CUSTID</t>
  </si>
  <si>
    <t>NAMALANG</t>
  </si>
  <si>
    <t>ALMTLANG</t>
  </si>
  <si>
    <t>PT. LION SUPER INDO</t>
  </si>
  <si>
    <t>TK. MAJU</t>
  </si>
  <si>
    <t>TK. KITA</t>
  </si>
  <si>
    <t>TK. MERAH</t>
  </si>
  <si>
    <t>940086</t>
  </si>
  <si>
    <t>PT. RITA RITELINDO</t>
  </si>
  <si>
    <t>JL. KOLONEL SUGIONO RT.02 RW.02 KEMANDUNGAN T</t>
  </si>
  <si>
    <t>305999</t>
  </si>
  <si>
    <t>DJONI RIJANTO</t>
  </si>
  <si>
    <t>JL. LETJEND SUPRAPTO 83, TEGAL</t>
  </si>
  <si>
    <t>986296</t>
  </si>
  <si>
    <t>TK. MUTIARA CAHAYA</t>
  </si>
  <si>
    <t>JL. LETJEND SUPRAPTO NO.71 RT.03 RW.01 PAKEMB</t>
  </si>
  <si>
    <t>JL. PALA RAYA NO.18 MEJASEM, KRAMAT, KAB. TEG</t>
  </si>
  <si>
    <t>923869</t>
  </si>
  <si>
    <t>BASA TOSERBA BANJARAN</t>
  </si>
  <si>
    <t>JL. RAYA ADIWERNA, TEMBOK LUWUNG, ADIWERNA, K</t>
  </si>
  <si>
    <t>960619</t>
  </si>
  <si>
    <t>JL. KAPTEN SUDIBYO NO.84 RT.9/6 KEL. PEKAUMAN</t>
  </si>
  <si>
    <t>536959</t>
  </si>
  <si>
    <t>LANNY INDRAYANI</t>
  </si>
  <si>
    <t>JL. P.DIPONEGORO NO.161 RT.02/BREBES</t>
  </si>
  <si>
    <t>305994</t>
  </si>
  <si>
    <t>JL. WERKUDORO NO.  79, TEGAL</t>
  </si>
  <si>
    <t>566703</t>
  </si>
  <si>
    <t>BASA TOSERBA</t>
  </si>
  <si>
    <t>JL. JEND. SUDIRMAN 30 PEMALANG</t>
  </si>
  <si>
    <t>305998</t>
  </si>
  <si>
    <t>SWALAYAN ANEKA</t>
  </si>
  <si>
    <t>JL. A. YANI 1-3, BREBES.</t>
  </si>
  <si>
    <t>913883</t>
  </si>
  <si>
    <t>KOMP.BINA GRIYA 8,PEKALONGAN.</t>
  </si>
  <si>
    <t>306141</t>
  </si>
  <si>
    <t xml:space="preserve"> SWALAYAN PASAR PAGI</t>
  </si>
  <si>
    <t>JL. KALORAN NO.54, TEGAL</t>
  </si>
  <si>
    <t>JL. MESJID AGUNG NO.30 TEGAL</t>
  </si>
  <si>
    <t>913636</t>
  </si>
  <si>
    <t>WARAS SWALAYAN</t>
  </si>
  <si>
    <t xml:space="preserve">JL. GATOT SUBROTO 602, BANYUURIP, PEKALONGAN </t>
  </si>
  <si>
    <t>305957</t>
  </si>
  <si>
    <t>MM. MEJASEM</t>
  </si>
  <si>
    <t>JL. PALA RAYA NO.138 MEJASEM</t>
  </si>
  <si>
    <t>902887</t>
  </si>
  <si>
    <t>BANJARAN PERMAI</t>
  </si>
  <si>
    <t>PS. BANJARAN LT.II (JL.RAYA BANJARAN TEMBOK B</t>
  </si>
  <si>
    <t>912930</t>
  </si>
  <si>
    <t>TK. BERKAH PUTRI</t>
  </si>
  <si>
    <t>JL. KH. M. NUR 206, WIRADESA PEKALONGAN</t>
  </si>
  <si>
    <t>650142</t>
  </si>
  <si>
    <t>JL. RAYA TALANG</t>
  </si>
  <si>
    <t>913743</t>
  </si>
  <si>
    <t>MM. BIRU</t>
  </si>
  <si>
    <t>JL.YOS SUDARSO 331, WIRADESA-PEKALONGAN</t>
  </si>
  <si>
    <t>514550</t>
  </si>
  <si>
    <t>TK. SAHABAT PUTRA</t>
  </si>
  <si>
    <t>JL. KARTINI NO. 33 TEGAL TIMUR</t>
  </si>
  <si>
    <t>967782</t>
  </si>
  <si>
    <t>TK. LTA</t>
  </si>
  <si>
    <t>JL. RAYA BLADO NO 4, BLADO, BATANG</t>
  </si>
  <si>
    <t>950572</t>
  </si>
  <si>
    <t>JL. PERINTIS KEMERDEKAAN ( SAMPING BRI POSO )</t>
  </si>
  <si>
    <t>307579</t>
  </si>
  <si>
    <t>TK. YAPORA</t>
  </si>
  <si>
    <t>JL. RAYA LEBAKSIU, SLAWI</t>
  </si>
  <si>
    <t>913690</t>
  </si>
  <si>
    <t>ASA. SWALAYAN MEDONO</t>
  </si>
  <si>
    <t>JL DHARMA BHAKTI NO 75, PEKALOGAN BARAT</t>
  </si>
  <si>
    <t>944108</t>
  </si>
  <si>
    <t>TK. BHRC</t>
  </si>
  <si>
    <t>JL. RAYA KARANGANYAR 6, LEGOK KALONG, PEKALON</t>
  </si>
  <si>
    <t>937306</t>
  </si>
  <si>
    <t>JL. ARJUNA 5 PASEKARAN, KAB. BATANG</t>
  </si>
  <si>
    <t>998673</t>
  </si>
  <si>
    <t>ASA SWALAYAN TIRTO</t>
  </si>
  <si>
    <t>JL. KH. AHMAD DAHLAN KELURAHAN TIRTO PEKALONG</t>
  </si>
  <si>
    <t>CV. SAHABAT ANUGRAH SEJAHTERA</t>
  </si>
  <si>
    <t>1046187</t>
  </si>
  <si>
    <t>CAB</t>
  </si>
  <si>
    <t>Est stok tca untuk banded</t>
  </si>
  <si>
    <t>tca bended in karton</t>
  </si>
  <si>
    <t>tanggal pelaksanaan</t>
  </si>
  <si>
    <t>Total</t>
  </si>
  <si>
    <t>DATA MT LOKAL Program BENDED  NDC 1+1 TCA CAB TEGAL</t>
  </si>
  <si>
    <t>Data Toko yg Akan di Pasang Vynil</t>
  </si>
  <si>
    <t>NO</t>
  </si>
  <si>
    <t>Est Tanggal Pemasangan</t>
  </si>
  <si>
    <t>Nama Toko</t>
  </si>
  <si>
    <t>Alamat</t>
  </si>
  <si>
    <t>Ukuran Vinil</t>
  </si>
  <si>
    <t>Harga</t>
  </si>
  <si>
    <t>Jumlah</t>
  </si>
  <si>
    <t>Panjang</t>
  </si>
  <si>
    <t>Lebar</t>
  </si>
  <si>
    <t>Luas</t>
  </si>
  <si>
    <t>MAHKOTA RAJA KUE ( SEDIA KUE KUE BASAH )</t>
  </si>
  <si>
    <t>JL.RAYA SIKLEPUH</t>
  </si>
  <si>
    <t>JL.MERPATI</t>
  </si>
  <si>
    <t>TOKO ONO</t>
  </si>
  <si>
    <t>PASAR RANDUGUNTING</t>
  </si>
  <si>
    <t>TOKO H.KASMADI ( MB IPIH )</t>
  </si>
  <si>
    <t>PASAR PEPEDAN</t>
  </si>
  <si>
    <t>TOKO PAUNG</t>
  </si>
  <si>
    <t>DESA BUNIWAH</t>
  </si>
  <si>
    <t>TOKO YU ADAH</t>
  </si>
  <si>
    <t>DESA CIKURA</t>
  </si>
  <si>
    <t xml:space="preserve">TOKO HJ. ANI </t>
  </si>
  <si>
    <t>PASAR SITANGGAL</t>
  </si>
  <si>
    <t>TOKO WITO</t>
  </si>
  <si>
    <t>PASAR BANYU PUTIH</t>
  </si>
  <si>
    <t>NURIKAT</t>
  </si>
  <si>
    <t>TOKO ANA</t>
  </si>
  <si>
    <t>PASAR WARUNG ASEM</t>
  </si>
  <si>
    <t xml:space="preserve">TOKO SUMBER REJEKI </t>
  </si>
  <si>
    <t>TOKO NOTO</t>
  </si>
  <si>
    <t>PASAR KARANG ANYAR</t>
  </si>
  <si>
    <t>NDOWIE SAYUR</t>
  </si>
  <si>
    <t>PKK PSR GROGOLAN</t>
  </si>
  <si>
    <t>BP KUS SAYUR</t>
  </si>
  <si>
    <t>ZARIAH SAYUR</t>
  </si>
  <si>
    <t>LINA SAYUR</t>
  </si>
  <si>
    <t>BU INAH SAYUR</t>
  </si>
  <si>
    <t>HANIFAH SAYUR</t>
  </si>
  <si>
    <t>SURATI SAYUR</t>
  </si>
  <si>
    <t>SUNARTI SAYUR</t>
  </si>
  <si>
    <t>ILUM SAYUR</t>
  </si>
  <si>
    <t>SLAMET SAYUR</t>
  </si>
  <si>
    <t>EDY SAYUR</t>
  </si>
  <si>
    <t>ROBY SAYUR</t>
  </si>
  <si>
    <t>TOKO MAITI</t>
  </si>
  <si>
    <t>PASAR SUBAH</t>
  </si>
  <si>
    <t>TOKO SA'DIYAH</t>
  </si>
  <si>
    <t>BLN</t>
  </si>
  <si>
    <t xml:space="preserve">TANGGAL BAGI </t>
  </si>
  <si>
    <t>Nama Pasar</t>
  </si>
  <si>
    <t xml:space="preserve">Kebutuhan Toples 10 ltr Untuk KARA CUBE </t>
  </si>
  <si>
    <t>Kebutuhan STIKER KARA CUBE 65ml</t>
  </si>
  <si>
    <t>Est HARGA TOPLES</t>
  </si>
  <si>
    <t>TEGAL</t>
  </si>
  <si>
    <t>04 APR</t>
  </si>
  <si>
    <t>PASAR TRAYEMAN</t>
  </si>
  <si>
    <t>PASAR JATIBARANG</t>
  </si>
  <si>
    <t>PASAR INDUK BEBES</t>
  </si>
  <si>
    <t>PASAR LARANGAN</t>
  </si>
  <si>
    <t>PASAR BUMIJAWA</t>
  </si>
  <si>
    <t>PASAR BANJARSARI</t>
  </si>
  <si>
    <t>PASAR PAGI PEMALANG</t>
  </si>
  <si>
    <t>PASAR PAGI TEGAL</t>
  </si>
  <si>
    <t>PASAR GROGOLAN</t>
  </si>
  <si>
    <t>total</t>
  </si>
  <si>
    <t>Toples Untuk KARA CUBE 65ml</t>
  </si>
</sst>
</file>

<file path=xl/styles.xml><?xml version="1.0" encoding="utf-8"?>
<styleSheet xmlns="http://schemas.openxmlformats.org/spreadsheetml/2006/main">
  <numFmts count="1">
    <numFmt numFmtId="41" formatCode="_(* #,##0_);_(* \(#,##0\);_(* &quot;-&quot;_);_(@_)"/>
  </numFmts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color indexed="10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  <font>
      <b/>
      <sz val="9"/>
      <color theme="1"/>
      <name val="Calibri"/>
      <family val="2"/>
      <scheme val="minor"/>
    </font>
    <font>
      <sz val="9"/>
      <color rgb="FF000000"/>
      <name val="Calibri"/>
      <family val="2"/>
    </font>
    <font>
      <sz val="9"/>
      <name val="Calibri"/>
      <family val="2"/>
    </font>
    <font>
      <sz val="9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indexed="1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theme="4" tint="0.79998168889431442"/>
      </patternFill>
    </fill>
  </fills>
  <borders count="3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1" fontId="1" fillId="0" borderId="0" applyFont="0" applyFill="0" applyBorder="0" applyAlignment="0" applyProtection="0"/>
    <xf numFmtId="0" fontId="18" fillId="0" borderId="0"/>
  </cellStyleXfs>
  <cellXfs count="92">
    <xf numFmtId="0" fontId="0" fillId="0" borderId="0" xfId="0"/>
    <xf numFmtId="41" fontId="16" fillId="33" borderId="10" xfId="42" applyFont="1" applyFill="1" applyBorder="1"/>
    <xf numFmtId="41" fontId="16" fillId="33" borderId="10" xfId="42" applyFont="1" applyFill="1" applyBorder="1" applyAlignment="1">
      <alignment wrapText="1"/>
    </xf>
    <xf numFmtId="0" fontId="0" fillId="0" borderId="10" xfId="0" applyBorder="1"/>
    <xf numFmtId="41" fontId="0" fillId="0" borderId="10" xfId="42" applyFont="1" applyBorder="1"/>
    <xf numFmtId="41" fontId="0" fillId="0" borderId="0" xfId="42" applyFont="1"/>
    <xf numFmtId="14" fontId="0" fillId="0" borderId="10" xfId="0" applyNumberFormat="1" applyBorder="1"/>
    <xf numFmtId="41" fontId="16" fillId="0" borderId="10" xfId="42" applyFont="1" applyBorder="1"/>
    <xf numFmtId="41" fontId="0" fillId="0" borderId="10" xfId="0" applyNumberFormat="1" applyBorder="1"/>
    <xf numFmtId="1" fontId="0" fillId="0" borderId="0" xfId="0" applyNumberFormat="1"/>
    <xf numFmtId="0" fontId="0" fillId="0" borderId="0" xfId="0" applyAlignment="1">
      <alignment horizontal="center"/>
    </xf>
    <xf numFmtId="1" fontId="0" fillId="0" borderId="11" xfId="0" applyNumberFormat="1" applyBorder="1"/>
    <xf numFmtId="15" fontId="18" fillId="0" borderId="18" xfId="43" applyNumberFormat="1" applyFont="1" applyBorder="1"/>
    <xf numFmtId="0" fontId="20" fillId="0" borderId="19" xfId="43" applyFont="1" applyFill="1" applyBorder="1" applyAlignment="1"/>
    <xf numFmtId="0" fontId="21" fillId="0" borderId="19" xfId="0" applyFont="1" applyBorder="1"/>
    <xf numFmtId="0" fontId="0" fillId="0" borderId="19" xfId="0" applyFont="1" applyFill="1" applyBorder="1" applyAlignment="1">
      <alignment horizontal="center" vertical="center"/>
    </xf>
    <xf numFmtId="0" fontId="0" fillId="0" borderId="19" xfId="0" applyFont="1" applyFill="1" applyBorder="1" applyAlignment="1">
      <alignment horizontal="center"/>
    </xf>
    <xf numFmtId="0" fontId="19" fillId="0" borderId="19" xfId="43" applyFont="1" applyBorder="1" applyAlignment="1">
      <alignment horizontal="center"/>
    </xf>
    <xf numFmtId="41" fontId="0" fillId="0" borderId="19" xfId="42" applyFont="1" applyBorder="1"/>
    <xf numFmtId="1" fontId="0" fillId="0" borderId="20" xfId="0" applyNumberFormat="1" applyBorder="1"/>
    <xf numFmtId="15" fontId="18" fillId="0" borderId="21" xfId="43" applyNumberFormat="1" applyFont="1" applyBorder="1"/>
    <xf numFmtId="0" fontId="20" fillId="0" borderId="22" xfId="43" applyFont="1" applyFill="1" applyBorder="1" applyAlignment="1"/>
    <xf numFmtId="0" fontId="21" fillId="0" borderId="22" xfId="0" applyFont="1" applyBorder="1"/>
    <xf numFmtId="0" fontId="0" fillId="0" borderId="22" xfId="0" applyFont="1" applyFill="1" applyBorder="1" applyAlignment="1">
      <alignment horizontal="center" vertical="center"/>
    </xf>
    <xf numFmtId="0" fontId="0" fillId="0" borderId="22" xfId="0" applyFont="1" applyFill="1" applyBorder="1" applyAlignment="1">
      <alignment horizontal="center"/>
    </xf>
    <xf numFmtId="0" fontId="19" fillId="0" borderId="22" xfId="43" applyFont="1" applyBorder="1" applyAlignment="1">
      <alignment horizontal="center"/>
    </xf>
    <xf numFmtId="41" fontId="0" fillId="0" borderId="22" xfId="42" applyFont="1" applyBorder="1"/>
    <xf numFmtId="0" fontId="0" fillId="0" borderId="22" xfId="0" applyFont="1" applyBorder="1" applyAlignment="1">
      <alignment horizontal="center" vertical="center"/>
    </xf>
    <xf numFmtId="0" fontId="0" fillId="0" borderId="22" xfId="0" applyFont="1" applyBorder="1" applyAlignment="1">
      <alignment horizontal="center"/>
    </xf>
    <xf numFmtId="0" fontId="21" fillId="0" borderId="22" xfId="0" applyFont="1" applyFill="1" applyBorder="1"/>
    <xf numFmtId="0" fontId="0" fillId="0" borderId="22" xfId="0" applyBorder="1" applyAlignment="1">
      <alignment horizontal="center"/>
    </xf>
    <xf numFmtId="1" fontId="0" fillId="0" borderId="20" xfId="0" applyNumberFormat="1" applyFont="1" applyBorder="1"/>
    <xf numFmtId="0" fontId="21" fillId="0" borderId="23" xfId="0" applyFont="1" applyFill="1" applyBorder="1"/>
    <xf numFmtId="0" fontId="0" fillId="0" borderId="23" xfId="0" applyBorder="1" applyAlignment="1">
      <alignment horizontal="center"/>
    </xf>
    <xf numFmtId="1" fontId="0" fillId="0" borderId="15" xfId="0" applyNumberFormat="1" applyBorder="1"/>
    <xf numFmtId="15" fontId="18" fillId="0" borderId="24" xfId="43" applyNumberFormat="1" applyFont="1" applyBorder="1"/>
    <xf numFmtId="0" fontId="21" fillId="0" borderId="23" xfId="0" applyFont="1" applyBorder="1"/>
    <xf numFmtId="0" fontId="19" fillId="0" borderId="23" xfId="43" applyFont="1" applyBorder="1" applyAlignment="1">
      <alignment horizontal="center"/>
    </xf>
    <xf numFmtId="41" fontId="0" fillId="0" borderId="23" xfId="42" applyFont="1" applyBorder="1"/>
    <xf numFmtId="1" fontId="0" fillId="0" borderId="25" xfId="0" applyNumberFormat="1" applyBorder="1"/>
    <xf numFmtId="15" fontId="18" fillId="0" borderId="26" xfId="43" applyNumberFormat="1" applyFont="1" applyBorder="1"/>
    <xf numFmtId="0" fontId="21" fillId="0" borderId="27" xfId="0" applyFont="1" applyFill="1" applyBorder="1"/>
    <xf numFmtId="0" fontId="21" fillId="0" borderId="27" xfId="0" applyFont="1" applyBorder="1"/>
    <xf numFmtId="0" fontId="0" fillId="0" borderId="27" xfId="0" applyBorder="1" applyAlignment="1">
      <alignment horizontal="center"/>
    </xf>
    <xf numFmtId="0" fontId="19" fillId="0" borderId="27" xfId="43" applyFont="1" applyBorder="1" applyAlignment="1">
      <alignment horizontal="center"/>
    </xf>
    <xf numFmtId="41" fontId="0" fillId="0" borderId="27" xfId="42" applyFont="1" applyBorder="1"/>
    <xf numFmtId="0" fontId="0" fillId="0" borderId="28" xfId="0" applyBorder="1" applyAlignment="1">
      <alignment horizontal="center"/>
    </xf>
    <xf numFmtId="41" fontId="0" fillId="0" borderId="29" xfId="42" applyFont="1" applyBorder="1"/>
    <xf numFmtId="0" fontId="21" fillId="0" borderId="13" xfId="0" applyFont="1" applyBorder="1" applyAlignment="1">
      <alignment horizontal="center" vertical="center" wrapText="1"/>
    </xf>
    <xf numFmtId="14" fontId="21" fillId="0" borderId="12" xfId="0" applyNumberFormat="1" applyFont="1" applyBorder="1" applyAlignment="1">
      <alignment horizontal="center" vertical="center" wrapText="1"/>
    </xf>
    <xf numFmtId="0" fontId="21" fillId="0" borderId="12" xfId="0" applyFont="1" applyBorder="1" applyAlignment="1">
      <alignment horizontal="center" vertical="center" wrapText="1"/>
    </xf>
    <xf numFmtId="0" fontId="21" fillId="0" borderId="12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" wrapText="1"/>
    </xf>
    <xf numFmtId="0" fontId="22" fillId="0" borderId="30" xfId="0" applyFont="1" applyBorder="1" applyAlignment="1">
      <alignment horizontal="center" wrapText="1"/>
    </xf>
    <xf numFmtId="41" fontId="22" fillId="0" borderId="29" xfId="42" applyFont="1" applyBorder="1" applyAlignment="1">
      <alignment vertical="center" wrapText="1"/>
    </xf>
    <xf numFmtId="0" fontId="21" fillId="0" borderId="11" xfId="0" applyFont="1" applyBorder="1" applyAlignment="1">
      <alignment horizontal="center" vertical="center" wrapText="1"/>
    </xf>
    <xf numFmtId="14" fontId="23" fillId="0" borderId="19" xfId="0" quotePrefix="1" applyNumberFormat="1" applyFont="1" applyBorder="1" applyAlignment="1">
      <alignment horizontal="center" vertical="center"/>
    </xf>
    <xf numFmtId="0" fontId="24" fillId="0" borderId="19" xfId="0" applyFont="1" applyBorder="1" applyAlignment="1">
      <alignment horizontal="center" vertical="center"/>
    </xf>
    <xf numFmtId="0" fontId="22" fillId="0" borderId="19" xfId="0" applyFont="1" applyBorder="1"/>
    <xf numFmtId="0" fontId="25" fillId="0" borderId="19" xfId="0" applyFont="1" applyBorder="1" applyAlignment="1">
      <alignment horizontal="center"/>
    </xf>
    <xf numFmtId="0" fontId="25" fillId="0" borderId="14" xfId="0" applyFont="1" applyBorder="1" applyAlignment="1">
      <alignment horizontal="center"/>
    </xf>
    <xf numFmtId="41" fontId="25" fillId="0" borderId="11" xfId="42" applyFont="1" applyBorder="1"/>
    <xf numFmtId="0" fontId="21" fillId="0" borderId="20" xfId="0" applyFont="1" applyBorder="1" applyAlignment="1">
      <alignment horizontal="center" vertical="center" wrapText="1"/>
    </xf>
    <xf numFmtId="14" fontId="23" fillId="0" borderId="22" xfId="0" quotePrefix="1" applyNumberFormat="1" applyFont="1" applyBorder="1" applyAlignment="1">
      <alignment horizontal="center" vertical="center"/>
    </xf>
    <xf numFmtId="0" fontId="23" fillId="0" borderId="22" xfId="0" applyFont="1" applyBorder="1" applyAlignment="1">
      <alignment horizontal="center" vertical="center"/>
    </xf>
    <xf numFmtId="0" fontId="22" fillId="0" borderId="22" xfId="0" applyFont="1" applyBorder="1"/>
    <xf numFmtId="0" fontId="25" fillId="0" borderId="22" xfId="0" applyFont="1" applyBorder="1" applyAlignment="1">
      <alignment horizontal="center"/>
    </xf>
    <xf numFmtId="0" fontId="25" fillId="0" borderId="31" xfId="0" applyFont="1" applyBorder="1" applyAlignment="1">
      <alignment horizontal="center"/>
    </xf>
    <xf numFmtId="41" fontId="25" fillId="0" borderId="20" xfId="42" applyFont="1" applyBorder="1"/>
    <xf numFmtId="0" fontId="21" fillId="0" borderId="25" xfId="0" applyFont="1" applyBorder="1" applyAlignment="1">
      <alignment horizontal="center" vertical="center" wrapText="1"/>
    </xf>
    <xf numFmtId="14" fontId="23" fillId="0" borderId="27" xfId="0" quotePrefix="1" applyNumberFormat="1" applyFont="1" applyBorder="1" applyAlignment="1">
      <alignment horizontal="center" vertical="center"/>
    </xf>
    <xf numFmtId="0" fontId="23" fillId="0" borderId="27" xfId="0" applyFont="1" applyBorder="1" applyAlignment="1">
      <alignment horizontal="center" vertical="center"/>
    </xf>
    <xf numFmtId="0" fontId="22" fillId="0" borderId="27" xfId="0" applyFont="1" applyBorder="1"/>
    <xf numFmtId="0" fontId="25" fillId="0" borderId="27" xfId="0" applyFont="1" applyBorder="1" applyAlignment="1">
      <alignment horizontal="center"/>
    </xf>
    <xf numFmtId="0" fontId="25" fillId="0" borderId="32" xfId="0" applyFont="1" applyBorder="1" applyAlignment="1">
      <alignment horizontal="center"/>
    </xf>
    <xf numFmtId="41" fontId="25" fillId="0" borderId="25" xfId="42" applyFont="1" applyBorder="1"/>
    <xf numFmtId="0" fontId="0" fillId="0" borderId="33" xfId="0" applyBorder="1" applyAlignment="1">
      <alignment horizontal="center"/>
    </xf>
    <xf numFmtId="41" fontId="16" fillId="0" borderId="28" xfId="42" applyFont="1" applyBorder="1"/>
    <xf numFmtId="0" fontId="16" fillId="0" borderId="0" xfId="0" applyFont="1"/>
    <xf numFmtId="0" fontId="0" fillId="0" borderId="29" xfId="0" applyFill="1" applyBorder="1" applyAlignment="1">
      <alignment horizontal="center"/>
    </xf>
    <xf numFmtId="1" fontId="26" fillId="0" borderId="11" xfId="43" applyNumberFormat="1" applyFont="1" applyFill="1" applyBorder="1" applyAlignment="1">
      <alignment horizontal="center" vertical="center"/>
    </xf>
    <xf numFmtId="0" fontId="26" fillId="0" borderId="13" xfId="43" applyFont="1" applyFill="1" applyBorder="1" applyAlignment="1">
      <alignment horizontal="center" vertical="center" wrapText="1"/>
    </xf>
    <xf numFmtId="0" fontId="26" fillId="0" borderId="11" xfId="43" applyFont="1" applyFill="1" applyBorder="1" applyAlignment="1">
      <alignment horizontal="center" vertical="center"/>
    </xf>
    <xf numFmtId="0" fontId="26" fillId="0" borderId="11" xfId="43" applyFont="1" applyFill="1" applyBorder="1" applyAlignment="1">
      <alignment horizontal="center"/>
    </xf>
    <xf numFmtId="0" fontId="26" fillId="0" borderId="14" xfId="43" applyFont="1" applyFill="1" applyBorder="1" applyAlignment="1">
      <alignment horizontal="center"/>
    </xf>
    <xf numFmtId="41" fontId="16" fillId="0" borderId="13" xfId="42" applyFont="1" applyBorder="1" applyAlignment="1">
      <alignment horizontal="center" vertical="center"/>
    </xf>
    <xf numFmtId="1" fontId="26" fillId="0" borderId="15" xfId="43" applyNumberFormat="1" applyFont="1" applyFill="1" applyBorder="1" applyAlignment="1">
      <alignment horizontal="center" vertical="center"/>
    </xf>
    <xf numFmtId="0" fontId="26" fillId="0" borderId="16" xfId="43" applyFont="1" applyFill="1" applyBorder="1" applyAlignment="1">
      <alignment horizontal="center" vertical="center" wrapText="1"/>
    </xf>
    <xf numFmtId="0" fontId="26" fillId="0" borderId="15" xfId="43" applyFont="1" applyFill="1" applyBorder="1" applyAlignment="1">
      <alignment horizontal="center" vertical="center"/>
    </xf>
    <xf numFmtId="0" fontId="26" fillId="0" borderId="15" xfId="43" applyFont="1" applyFill="1" applyBorder="1" applyAlignment="1">
      <alignment horizontal="center"/>
    </xf>
    <xf numFmtId="0" fontId="27" fillId="0" borderId="17" xfId="43" applyFont="1" applyFill="1" applyBorder="1" applyAlignment="1">
      <alignment horizontal="center"/>
    </xf>
    <xf numFmtId="41" fontId="16" fillId="0" borderId="16" xfId="42" applyFont="1" applyBorder="1" applyAlignment="1">
      <alignment horizontal="center" vertical="center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[0]" xfId="42" builtinId="6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1"/>
  <sheetViews>
    <sheetView workbookViewId="0">
      <selection activeCell="L26" sqref="L26"/>
    </sheetView>
  </sheetViews>
  <sheetFormatPr defaultRowHeight="15"/>
  <cols>
    <col min="1" max="1" width="3.7109375" bestFit="1" customWidth="1"/>
    <col min="2" max="2" width="14" customWidth="1"/>
    <col min="3" max="3" width="39.140625" customWidth="1"/>
    <col min="4" max="4" width="31.42578125" bestFit="1" customWidth="1"/>
    <col min="5" max="5" width="7.7109375" bestFit="1" customWidth="1"/>
    <col min="6" max="6" width="5.5703125" bestFit="1" customWidth="1"/>
    <col min="7" max="7" width="6" bestFit="1" customWidth="1"/>
    <col min="8" max="8" width="8" bestFit="1" customWidth="1"/>
    <col min="9" max="9" width="10.5703125" bestFit="1" customWidth="1"/>
  </cols>
  <sheetData>
    <row r="1" spans="1:9">
      <c r="A1" s="9"/>
      <c r="C1" s="78" t="s">
        <v>87</v>
      </c>
      <c r="E1" s="10"/>
      <c r="F1" s="10"/>
      <c r="G1" s="10"/>
      <c r="H1" s="5"/>
      <c r="I1" s="5"/>
    </row>
    <row r="2" spans="1:9" ht="15.75" thickBot="1">
      <c r="A2" s="9"/>
      <c r="E2" s="10"/>
      <c r="F2" s="10"/>
      <c r="G2" s="10"/>
      <c r="H2" s="5"/>
      <c r="I2" s="5"/>
    </row>
    <row r="3" spans="1:9">
      <c r="A3" s="80" t="s">
        <v>88</v>
      </c>
      <c r="B3" s="81" t="s">
        <v>89</v>
      </c>
      <c r="C3" s="82" t="s">
        <v>90</v>
      </c>
      <c r="D3" s="82" t="s">
        <v>91</v>
      </c>
      <c r="E3" s="83" t="s">
        <v>92</v>
      </c>
      <c r="F3" s="83"/>
      <c r="G3" s="84"/>
      <c r="H3" s="85" t="s">
        <v>93</v>
      </c>
      <c r="I3" s="85" t="s">
        <v>94</v>
      </c>
    </row>
    <row r="4" spans="1:9" ht="15.75" thickBot="1">
      <c r="A4" s="86"/>
      <c r="B4" s="87"/>
      <c r="C4" s="88"/>
      <c r="D4" s="88"/>
      <c r="E4" s="89" t="s">
        <v>95</v>
      </c>
      <c r="F4" s="89" t="s">
        <v>96</v>
      </c>
      <c r="G4" s="90" t="s">
        <v>97</v>
      </c>
      <c r="H4" s="91"/>
      <c r="I4" s="91"/>
    </row>
    <row r="5" spans="1:9">
      <c r="A5" s="11">
        <v>1</v>
      </c>
      <c r="B5" s="12">
        <v>43568</v>
      </c>
      <c r="C5" s="13" t="s">
        <v>98</v>
      </c>
      <c r="D5" s="14" t="s">
        <v>99</v>
      </c>
      <c r="E5" s="15">
        <v>4</v>
      </c>
      <c r="F5" s="16">
        <v>2</v>
      </c>
      <c r="G5" s="17">
        <f t="shared" ref="G5:G30" si="0">E5*F5</f>
        <v>8</v>
      </c>
      <c r="H5" s="18">
        <v>24000</v>
      </c>
      <c r="I5" s="18">
        <f>H5*G5</f>
        <v>192000</v>
      </c>
    </row>
    <row r="6" spans="1:9">
      <c r="A6" s="19">
        <v>2</v>
      </c>
      <c r="B6" s="20">
        <v>43568</v>
      </c>
      <c r="C6" s="21" t="s">
        <v>98</v>
      </c>
      <c r="D6" s="22" t="s">
        <v>100</v>
      </c>
      <c r="E6" s="23">
        <v>4</v>
      </c>
      <c r="F6" s="24">
        <v>2</v>
      </c>
      <c r="G6" s="25">
        <f t="shared" si="0"/>
        <v>8</v>
      </c>
      <c r="H6" s="26">
        <v>24000</v>
      </c>
      <c r="I6" s="26">
        <f t="shared" ref="I6:I30" si="1">H6*G6</f>
        <v>192000</v>
      </c>
    </row>
    <row r="7" spans="1:9">
      <c r="A7" s="19">
        <v>3</v>
      </c>
      <c r="B7" s="20">
        <v>43568</v>
      </c>
      <c r="C7" s="21" t="s">
        <v>101</v>
      </c>
      <c r="D7" s="22" t="s">
        <v>102</v>
      </c>
      <c r="E7" s="27">
        <v>3.5</v>
      </c>
      <c r="F7" s="28">
        <v>1</v>
      </c>
      <c r="G7" s="25">
        <f t="shared" si="0"/>
        <v>3.5</v>
      </c>
      <c r="H7" s="26">
        <v>24000</v>
      </c>
      <c r="I7" s="26">
        <f t="shared" si="1"/>
        <v>84000</v>
      </c>
    </row>
    <row r="8" spans="1:9">
      <c r="A8" s="19">
        <v>4</v>
      </c>
      <c r="B8" s="20">
        <v>43568</v>
      </c>
      <c r="C8" s="21" t="s">
        <v>103</v>
      </c>
      <c r="D8" s="22" t="s">
        <v>104</v>
      </c>
      <c r="E8" s="27">
        <v>4</v>
      </c>
      <c r="F8" s="28">
        <v>1</v>
      </c>
      <c r="G8" s="25">
        <f t="shared" si="0"/>
        <v>4</v>
      </c>
      <c r="H8" s="26">
        <v>24000</v>
      </c>
      <c r="I8" s="26">
        <f t="shared" si="1"/>
        <v>96000</v>
      </c>
    </row>
    <row r="9" spans="1:9">
      <c r="A9" s="19">
        <v>5</v>
      </c>
      <c r="B9" s="20">
        <v>43570</v>
      </c>
      <c r="C9" s="29" t="s">
        <v>105</v>
      </c>
      <c r="D9" s="22" t="s">
        <v>106</v>
      </c>
      <c r="E9" s="30">
        <v>5</v>
      </c>
      <c r="F9" s="30">
        <v>1</v>
      </c>
      <c r="G9" s="25">
        <f t="shared" si="0"/>
        <v>5</v>
      </c>
      <c r="H9" s="26">
        <v>24000</v>
      </c>
      <c r="I9" s="26">
        <f t="shared" si="1"/>
        <v>120000</v>
      </c>
    </row>
    <row r="10" spans="1:9">
      <c r="A10" s="31">
        <v>6</v>
      </c>
      <c r="B10" s="20">
        <v>43570</v>
      </c>
      <c r="C10" s="21" t="s">
        <v>107</v>
      </c>
      <c r="D10" s="22" t="s">
        <v>108</v>
      </c>
      <c r="E10" s="30">
        <v>4</v>
      </c>
      <c r="F10" s="30">
        <v>1</v>
      </c>
      <c r="G10" s="25">
        <f t="shared" si="0"/>
        <v>4</v>
      </c>
      <c r="H10" s="26">
        <v>24000</v>
      </c>
      <c r="I10" s="26">
        <f t="shared" si="1"/>
        <v>96000</v>
      </c>
    </row>
    <row r="11" spans="1:9">
      <c r="A11" s="19">
        <v>7</v>
      </c>
      <c r="B11" s="20">
        <v>43577</v>
      </c>
      <c r="C11" s="29" t="s">
        <v>109</v>
      </c>
      <c r="D11" s="22" t="s">
        <v>110</v>
      </c>
      <c r="E11" s="30">
        <v>4</v>
      </c>
      <c r="F11" s="30">
        <v>1</v>
      </c>
      <c r="G11" s="25">
        <f t="shared" si="0"/>
        <v>4</v>
      </c>
      <c r="H11" s="26">
        <v>24000</v>
      </c>
      <c r="I11" s="26">
        <f t="shared" si="1"/>
        <v>96000</v>
      </c>
    </row>
    <row r="12" spans="1:9">
      <c r="A12" s="19">
        <v>8</v>
      </c>
      <c r="B12" s="20">
        <v>43571</v>
      </c>
      <c r="C12" s="29" t="s">
        <v>111</v>
      </c>
      <c r="D12" s="22" t="s">
        <v>112</v>
      </c>
      <c r="E12" s="30">
        <v>5</v>
      </c>
      <c r="F12" s="30">
        <v>0.6</v>
      </c>
      <c r="G12" s="25">
        <f t="shared" si="0"/>
        <v>3</v>
      </c>
      <c r="H12" s="26">
        <v>24000</v>
      </c>
      <c r="I12" s="26">
        <f t="shared" si="1"/>
        <v>72000</v>
      </c>
    </row>
    <row r="13" spans="1:9">
      <c r="A13" s="19">
        <v>9</v>
      </c>
      <c r="B13" s="20">
        <v>43571</v>
      </c>
      <c r="C13" s="29" t="s">
        <v>113</v>
      </c>
      <c r="D13" s="22" t="s">
        <v>112</v>
      </c>
      <c r="E13" s="30">
        <v>5</v>
      </c>
      <c r="F13" s="30">
        <v>0.6</v>
      </c>
      <c r="G13" s="25">
        <f>E13*F13</f>
        <v>3</v>
      </c>
      <c r="H13" s="26">
        <v>24000</v>
      </c>
      <c r="I13" s="26">
        <f>H13*G13</f>
        <v>72000</v>
      </c>
    </row>
    <row r="14" spans="1:9">
      <c r="A14" s="19">
        <v>10</v>
      </c>
      <c r="B14" s="20">
        <v>43567</v>
      </c>
      <c r="C14" s="29" t="s">
        <v>114</v>
      </c>
      <c r="D14" s="22" t="s">
        <v>115</v>
      </c>
      <c r="E14" s="30">
        <v>4</v>
      </c>
      <c r="F14" s="30">
        <v>1</v>
      </c>
      <c r="G14" s="25">
        <f t="shared" si="0"/>
        <v>4</v>
      </c>
      <c r="H14" s="26">
        <v>24000</v>
      </c>
      <c r="I14" s="26">
        <f t="shared" si="1"/>
        <v>96000</v>
      </c>
    </row>
    <row r="15" spans="1:9">
      <c r="A15" s="19">
        <v>11</v>
      </c>
      <c r="B15" s="20">
        <v>43567</v>
      </c>
      <c r="C15" s="29" t="s">
        <v>116</v>
      </c>
      <c r="D15" s="22" t="s">
        <v>115</v>
      </c>
      <c r="E15" s="30">
        <v>5</v>
      </c>
      <c r="F15" s="30">
        <v>1</v>
      </c>
      <c r="G15" s="25">
        <f t="shared" si="0"/>
        <v>5</v>
      </c>
      <c r="H15" s="26">
        <v>24000</v>
      </c>
      <c r="I15" s="26">
        <f t="shared" si="1"/>
        <v>120000</v>
      </c>
    </row>
    <row r="16" spans="1:9">
      <c r="A16" s="19">
        <v>12</v>
      </c>
      <c r="B16" s="20">
        <v>43572</v>
      </c>
      <c r="C16" s="29" t="s">
        <v>117</v>
      </c>
      <c r="D16" s="22" t="s">
        <v>118</v>
      </c>
      <c r="E16" s="30">
        <v>4.5</v>
      </c>
      <c r="F16" s="30">
        <v>0.6</v>
      </c>
      <c r="G16" s="25">
        <f t="shared" si="0"/>
        <v>2.6999999999999997</v>
      </c>
      <c r="H16" s="26">
        <v>24000</v>
      </c>
      <c r="I16" s="26">
        <f t="shared" si="1"/>
        <v>64799.999999999993</v>
      </c>
    </row>
    <row r="17" spans="1:9">
      <c r="A17" s="19">
        <v>13</v>
      </c>
      <c r="B17" s="20">
        <v>43581</v>
      </c>
      <c r="C17" s="29" t="s">
        <v>119</v>
      </c>
      <c r="D17" s="22" t="s">
        <v>120</v>
      </c>
      <c r="E17" s="30">
        <v>1.5</v>
      </c>
      <c r="F17" s="30">
        <v>1.3</v>
      </c>
      <c r="G17" s="25">
        <f t="shared" si="0"/>
        <v>1.9500000000000002</v>
      </c>
      <c r="H17" s="26">
        <v>24000</v>
      </c>
      <c r="I17" s="26">
        <f t="shared" si="1"/>
        <v>46800.000000000007</v>
      </c>
    </row>
    <row r="18" spans="1:9">
      <c r="A18" s="19">
        <v>14</v>
      </c>
      <c r="B18" s="20">
        <v>43581</v>
      </c>
      <c r="C18" s="29" t="s">
        <v>121</v>
      </c>
      <c r="D18" s="22" t="s">
        <v>120</v>
      </c>
      <c r="E18" s="30">
        <v>2</v>
      </c>
      <c r="F18" s="30">
        <v>1.3</v>
      </c>
      <c r="G18" s="25">
        <f t="shared" si="0"/>
        <v>2.6</v>
      </c>
      <c r="H18" s="26">
        <v>24000</v>
      </c>
      <c r="I18" s="26">
        <f t="shared" si="1"/>
        <v>62400</v>
      </c>
    </row>
    <row r="19" spans="1:9">
      <c r="A19" s="19">
        <v>15</v>
      </c>
      <c r="B19" s="20">
        <v>43581</v>
      </c>
      <c r="C19" s="29" t="s">
        <v>122</v>
      </c>
      <c r="D19" s="22" t="s">
        <v>120</v>
      </c>
      <c r="E19" s="30">
        <v>2</v>
      </c>
      <c r="F19" s="30">
        <v>1.3</v>
      </c>
      <c r="G19" s="25">
        <f t="shared" si="0"/>
        <v>2.6</v>
      </c>
      <c r="H19" s="26">
        <v>24000</v>
      </c>
      <c r="I19" s="26">
        <f t="shared" si="1"/>
        <v>62400</v>
      </c>
    </row>
    <row r="20" spans="1:9">
      <c r="A20" s="19">
        <v>16</v>
      </c>
      <c r="B20" s="20">
        <v>43581</v>
      </c>
      <c r="C20" s="32" t="s">
        <v>123</v>
      </c>
      <c r="D20" s="22" t="s">
        <v>120</v>
      </c>
      <c r="E20" s="33">
        <v>1.5</v>
      </c>
      <c r="F20" s="30">
        <v>1.3</v>
      </c>
      <c r="G20" s="25">
        <f t="shared" si="0"/>
        <v>1.9500000000000002</v>
      </c>
      <c r="H20" s="26">
        <v>24000</v>
      </c>
      <c r="I20" s="26">
        <f t="shared" si="1"/>
        <v>46800.000000000007</v>
      </c>
    </row>
    <row r="21" spans="1:9">
      <c r="A21" s="19">
        <v>17</v>
      </c>
      <c r="B21" s="20">
        <v>43581</v>
      </c>
      <c r="C21" s="32" t="s">
        <v>124</v>
      </c>
      <c r="D21" s="22" t="s">
        <v>120</v>
      </c>
      <c r="E21" s="33">
        <v>2</v>
      </c>
      <c r="F21" s="33">
        <v>1.3</v>
      </c>
      <c r="G21" s="25">
        <f t="shared" si="0"/>
        <v>2.6</v>
      </c>
      <c r="H21" s="26">
        <v>24000</v>
      </c>
      <c r="I21" s="26">
        <f t="shared" si="1"/>
        <v>62400</v>
      </c>
    </row>
    <row r="22" spans="1:9">
      <c r="A22" s="19">
        <v>18</v>
      </c>
      <c r="B22" s="20">
        <v>43581</v>
      </c>
      <c r="C22" s="32" t="s">
        <v>125</v>
      </c>
      <c r="D22" s="22" t="s">
        <v>120</v>
      </c>
      <c r="E22" s="33">
        <v>2</v>
      </c>
      <c r="F22" s="33">
        <v>1.4</v>
      </c>
      <c r="G22" s="25">
        <f t="shared" si="0"/>
        <v>2.8</v>
      </c>
      <c r="H22" s="26">
        <v>24000</v>
      </c>
      <c r="I22" s="26">
        <f t="shared" si="1"/>
        <v>67200</v>
      </c>
    </row>
    <row r="23" spans="1:9">
      <c r="A23" s="19">
        <v>19</v>
      </c>
      <c r="B23" s="20">
        <v>43581</v>
      </c>
      <c r="C23" s="32" t="s">
        <v>126</v>
      </c>
      <c r="D23" s="22" t="s">
        <v>120</v>
      </c>
      <c r="E23" s="33">
        <v>2</v>
      </c>
      <c r="F23" s="33">
        <v>1.3</v>
      </c>
      <c r="G23" s="25">
        <f t="shared" si="0"/>
        <v>2.6</v>
      </c>
      <c r="H23" s="26">
        <v>24000</v>
      </c>
      <c r="I23" s="26">
        <f t="shared" si="1"/>
        <v>62400</v>
      </c>
    </row>
    <row r="24" spans="1:9">
      <c r="A24" s="19">
        <v>20</v>
      </c>
      <c r="B24" s="20">
        <v>43581</v>
      </c>
      <c r="C24" s="32" t="s">
        <v>127</v>
      </c>
      <c r="D24" s="22" t="s">
        <v>120</v>
      </c>
      <c r="E24" s="33">
        <v>2</v>
      </c>
      <c r="F24" s="33">
        <v>1.4</v>
      </c>
      <c r="G24" s="25">
        <f t="shared" si="0"/>
        <v>2.8</v>
      </c>
      <c r="H24" s="26">
        <v>24000</v>
      </c>
      <c r="I24" s="26">
        <f t="shared" si="1"/>
        <v>67200</v>
      </c>
    </row>
    <row r="25" spans="1:9">
      <c r="A25" s="19">
        <v>21</v>
      </c>
      <c r="B25" s="20">
        <v>43581</v>
      </c>
      <c r="C25" s="32" t="s">
        <v>128</v>
      </c>
      <c r="D25" s="22" t="s">
        <v>120</v>
      </c>
      <c r="E25" s="33">
        <v>2</v>
      </c>
      <c r="F25" s="33">
        <v>1.4</v>
      </c>
      <c r="G25" s="25">
        <f t="shared" si="0"/>
        <v>2.8</v>
      </c>
      <c r="H25" s="26">
        <v>24000</v>
      </c>
      <c r="I25" s="26">
        <f t="shared" si="1"/>
        <v>67200</v>
      </c>
    </row>
    <row r="26" spans="1:9">
      <c r="A26" s="19">
        <v>22</v>
      </c>
      <c r="B26" s="20">
        <v>43581</v>
      </c>
      <c r="C26" s="32" t="s">
        <v>129</v>
      </c>
      <c r="D26" s="22" t="s">
        <v>120</v>
      </c>
      <c r="E26" s="33">
        <v>2</v>
      </c>
      <c r="F26" s="33">
        <v>1.4</v>
      </c>
      <c r="G26" s="25">
        <f t="shared" si="0"/>
        <v>2.8</v>
      </c>
      <c r="H26" s="26">
        <v>24000</v>
      </c>
      <c r="I26" s="26">
        <f t="shared" si="1"/>
        <v>67200</v>
      </c>
    </row>
    <row r="27" spans="1:9">
      <c r="A27" s="19">
        <v>23</v>
      </c>
      <c r="B27" s="20">
        <v>43581</v>
      </c>
      <c r="C27" s="32" t="s">
        <v>130</v>
      </c>
      <c r="D27" s="22" t="s">
        <v>120</v>
      </c>
      <c r="E27" s="33">
        <v>2</v>
      </c>
      <c r="F27" s="33">
        <v>1.5</v>
      </c>
      <c r="G27" s="25">
        <f t="shared" si="0"/>
        <v>3</v>
      </c>
      <c r="H27" s="26">
        <v>24000</v>
      </c>
      <c r="I27" s="26">
        <f t="shared" si="1"/>
        <v>72000</v>
      </c>
    </row>
    <row r="28" spans="1:9">
      <c r="A28" s="34">
        <v>24</v>
      </c>
      <c r="B28" s="35">
        <v>43581</v>
      </c>
      <c r="C28" s="32" t="s">
        <v>131</v>
      </c>
      <c r="D28" s="36" t="s">
        <v>120</v>
      </c>
      <c r="E28" s="33">
        <v>2</v>
      </c>
      <c r="F28" s="33">
        <v>1.4</v>
      </c>
      <c r="G28" s="37">
        <f t="shared" si="0"/>
        <v>2.8</v>
      </c>
      <c r="H28" s="38">
        <v>24000</v>
      </c>
      <c r="I28" s="38">
        <f t="shared" si="1"/>
        <v>67200</v>
      </c>
    </row>
    <row r="29" spans="1:9">
      <c r="A29" s="19">
        <v>25</v>
      </c>
      <c r="B29" s="20">
        <v>43580</v>
      </c>
      <c r="C29" s="29" t="s">
        <v>132</v>
      </c>
      <c r="D29" s="22" t="s">
        <v>133</v>
      </c>
      <c r="E29" s="30">
        <v>4</v>
      </c>
      <c r="F29" s="30">
        <v>4</v>
      </c>
      <c r="G29" s="25">
        <f t="shared" si="0"/>
        <v>16</v>
      </c>
      <c r="H29" s="38">
        <v>24000</v>
      </c>
      <c r="I29" s="38">
        <f t="shared" si="1"/>
        <v>384000</v>
      </c>
    </row>
    <row r="30" spans="1:9" ht="15.75" thickBot="1">
      <c r="A30" s="39">
        <v>26</v>
      </c>
      <c r="B30" s="40">
        <v>43580</v>
      </c>
      <c r="C30" s="41" t="s">
        <v>134</v>
      </c>
      <c r="D30" s="42" t="s">
        <v>133</v>
      </c>
      <c r="E30" s="43">
        <v>4</v>
      </c>
      <c r="F30" s="43">
        <v>4</v>
      </c>
      <c r="G30" s="44">
        <f t="shared" si="0"/>
        <v>16</v>
      </c>
      <c r="H30" s="45">
        <v>24000</v>
      </c>
      <c r="I30" s="45">
        <f t="shared" si="1"/>
        <v>384000</v>
      </c>
    </row>
    <row r="31" spans="1:9" ht="15.75" thickBot="1">
      <c r="A31" s="9"/>
      <c r="E31" s="46">
        <f>SUM(E5:E30)</f>
        <v>83</v>
      </c>
      <c r="F31" s="46">
        <f>SUM(F5:F30)</f>
        <v>37.099999999999994</v>
      </c>
      <c r="G31" s="46">
        <f>SUM(G5:G30)</f>
        <v>117.49999999999999</v>
      </c>
      <c r="H31" s="47">
        <v>24000</v>
      </c>
      <c r="I31" s="47">
        <f>SUM(I5:I30)</f>
        <v>2820000</v>
      </c>
    </row>
  </sheetData>
  <mergeCells count="7">
    <mergeCell ref="H3:H4"/>
    <mergeCell ref="I3:I4"/>
    <mergeCell ref="A3:A4"/>
    <mergeCell ref="B3:B4"/>
    <mergeCell ref="C3:C4"/>
    <mergeCell ref="D3:D4"/>
    <mergeCell ref="E3:G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G13"/>
  <sheetViews>
    <sheetView tabSelected="1" workbookViewId="0">
      <selection activeCell="I16" sqref="I16"/>
    </sheetView>
  </sheetViews>
  <sheetFormatPr defaultRowHeight="15"/>
  <cols>
    <col min="1" max="1" width="7.85546875" customWidth="1"/>
    <col min="2" max="2" width="7" customWidth="1"/>
    <col min="3" max="3" width="8.7109375" bestFit="1" customWidth="1"/>
    <col min="4" max="4" width="18.42578125" bestFit="1" customWidth="1"/>
    <col min="5" max="5" width="16.140625" bestFit="1" customWidth="1"/>
    <col min="6" max="6" width="14.140625" bestFit="1" customWidth="1"/>
    <col min="7" max="7" width="16.7109375" customWidth="1"/>
  </cols>
  <sheetData>
    <row r="1" spans="1:7">
      <c r="D1" s="78" t="s">
        <v>153</v>
      </c>
    </row>
    <row r="2" spans="1:7" ht="15.75" thickBot="1"/>
    <row r="3" spans="1:7" ht="32.25" customHeight="1" thickBot="1">
      <c r="A3" s="48" t="s">
        <v>81</v>
      </c>
      <c r="B3" s="49" t="s">
        <v>135</v>
      </c>
      <c r="C3" s="50" t="s">
        <v>136</v>
      </c>
      <c r="D3" s="51" t="s">
        <v>137</v>
      </c>
      <c r="E3" s="52" t="s">
        <v>138</v>
      </c>
      <c r="F3" s="53" t="s">
        <v>139</v>
      </c>
      <c r="G3" s="54" t="s">
        <v>140</v>
      </c>
    </row>
    <row r="4" spans="1:7">
      <c r="A4" s="55" t="s">
        <v>141</v>
      </c>
      <c r="B4" s="56" t="s">
        <v>142</v>
      </c>
      <c r="C4" s="57">
        <v>20</v>
      </c>
      <c r="D4" s="58" t="s">
        <v>143</v>
      </c>
      <c r="E4" s="59">
        <v>30</v>
      </c>
      <c r="F4" s="60">
        <v>30</v>
      </c>
      <c r="G4" s="61">
        <f>E4*15000</f>
        <v>450000</v>
      </c>
    </row>
    <row r="5" spans="1:7">
      <c r="A5" s="62" t="s">
        <v>141</v>
      </c>
      <c r="B5" s="63" t="s">
        <v>142</v>
      </c>
      <c r="C5" s="64">
        <v>18</v>
      </c>
      <c r="D5" s="65" t="s">
        <v>144</v>
      </c>
      <c r="E5" s="66">
        <v>30</v>
      </c>
      <c r="F5" s="67">
        <v>30</v>
      </c>
      <c r="G5" s="68">
        <f t="shared" ref="G5:G12" si="0">E5*15000</f>
        <v>450000</v>
      </c>
    </row>
    <row r="6" spans="1:7">
      <c r="A6" s="62" t="s">
        <v>141</v>
      </c>
      <c r="B6" s="63" t="s">
        <v>142</v>
      </c>
      <c r="C6" s="64">
        <v>12</v>
      </c>
      <c r="D6" s="65" t="s">
        <v>145</v>
      </c>
      <c r="E6" s="66">
        <v>30</v>
      </c>
      <c r="F6" s="67">
        <v>30</v>
      </c>
      <c r="G6" s="68">
        <f t="shared" si="0"/>
        <v>450000</v>
      </c>
    </row>
    <row r="7" spans="1:7">
      <c r="A7" s="62" t="s">
        <v>141</v>
      </c>
      <c r="B7" s="63" t="s">
        <v>142</v>
      </c>
      <c r="C7" s="64">
        <v>22</v>
      </c>
      <c r="D7" s="65" t="s">
        <v>146</v>
      </c>
      <c r="E7" s="66">
        <v>20</v>
      </c>
      <c r="F7" s="67">
        <v>20</v>
      </c>
      <c r="G7" s="68">
        <f t="shared" si="0"/>
        <v>300000</v>
      </c>
    </row>
    <row r="8" spans="1:7">
      <c r="A8" s="62" t="s">
        <v>141</v>
      </c>
      <c r="B8" s="63" t="s">
        <v>142</v>
      </c>
      <c r="C8" s="64">
        <v>15</v>
      </c>
      <c r="D8" s="65" t="s">
        <v>147</v>
      </c>
      <c r="E8" s="66">
        <v>20</v>
      </c>
      <c r="F8" s="67">
        <v>20</v>
      </c>
      <c r="G8" s="68">
        <f t="shared" si="0"/>
        <v>300000</v>
      </c>
    </row>
    <row r="9" spans="1:7">
      <c r="A9" s="62" t="s">
        <v>141</v>
      </c>
      <c r="B9" s="63" t="s">
        <v>142</v>
      </c>
      <c r="C9" s="64">
        <v>26</v>
      </c>
      <c r="D9" s="65" t="s">
        <v>148</v>
      </c>
      <c r="E9" s="66">
        <v>20</v>
      </c>
      <c r="F9" s="67">
        <v>20</v>
      </c>
      <c r="G9" s="68">
        <f t="shared" si="0"/>
        <v>300000</v>
      </c>
    </row>
    <row r="10" spans="1:7">
      <c r="A10" s="62" t="s">
        <v>141</v>
      </c>
      <c r="B10" s="63" t="s">
        <v>142</v>
      </c>
      <c r="C10" s="64">
        <v>23</v>
      </c>
      <c r="D10" s="65" t="s">
        <v>149</v>
      </c>
      <c r="E10" s="66">
        <v>20</v>
      </c>
      <c r="F10" s="67">
        <v>20</v>
      </c>
      <c r="G10" s="68">
        <f t="shared" si="0"/>
        <v>300000</v>
      </c>
    </row>
    <row r="11" spans="1:7">
      <c r="A11" s="62" t="s">
        <v>141</v>
      </c>
      <c r="B11" s="63" t="s">
        <v>142</v>
      </c>
      <c r="C11" s="64">
        <v>16</v>
      </c>
      <c r="D11" s="65" t="s">
        <v>150</v>
      </c>
      <c r="E11" s="66">
        <v>25</v>
      </c>
      <c r="F11" s="67">
        <v>25</v>
      </c>
      <c r="G11" s="68">
        <f t="shared" si="0"/>
        <v>375000</v>
      </c>
    </row>
    <row r="12" spans="1:7" ht="15.75" thickBot="1">
      <c r="A12" s="69" t="s">
        <v>141</v>
      </c>
      <c r="B12" s="70" t="s">
        <v>142</v>
      </c>
      <c r="C12" s="71">
        <v>26</v>
      </c>
      <c r="D12" s="72" t="s">
        <v>151</v>
      </c>
      <c r="E12" s="73">
        <v>20</v>
      </c>
      <c r="F12" s="74">
        <v>20</v>
      </c>
      <c r="G12" s="75">
        <f t="shared" si="0"/>
        <v>300000</v>
      </c>
    </row>
    <row r="13" spans="1:7" ht="15.75" thickBot="1">
      <c r="D13" s="79" t="s">
        <v>152</v>
      </c>
      <c r="E13" s="46">
        <f>SUM(E4:E12)</f>
        <v>215</v>
      </c>
      <c r="F13" s="76">
        <f>SUM(F4:F12)</f>
        <v>215</v>
      </c>
      <c r="G13" s="77">
        <f>SUM(G4:G12)</f>
        <v>3225000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G31"/>
  <sheetViews>
    <sheetView workbookViewId="0">
      <selection activeCell="C8" sqref="C8"/>
    </sheetView>
  </sheetViews>
  <sheetFormatPr defaultRowHeight="15"/>
  <cols>
    <col min="1" max="1" width="4.85546875" customWidth="1"/>
    <col min="2" max="2" width="8" bestFit="1" customWidth="1"/>
    <col min="3" max="3" width="28.140625" customWidth="1"/>
    <col min="4" max="4" width="54.85546875" bestFit="1" customWidth="1"/>
    <col min="5" max="5" width="13.5703125" customWidth="1"/>
    <col min="6" max="6" width="13.28515625" style="5" customWidth="1"/>
    <col min="7" max="7" width="13.42578125" customWidth="1"/>
  </cols>
  <sheetData>
    <row r="1" spans="1:7">
      <c r="C1" s="78" t="s">
        <v>86</v>
      </c>
    </row>
    <row r="3" spans="1:7" ht="32.25" customHeight="1">
      <c r="A3" s="1" t="s">
        <v>81</v>
      </c>
      <c r="B3" s="1" t="s">
        <v>1</v>
      </c>
      <c r="C3" s="1" t="s">
        <v>2</v>
      </c>
      <c r="D3" s="1" t="s">
        <v>3</v>
      </c>
      <c r="E3" s="2" t="s">
        <v>82</v>
      </c>
      <c r="F3" s="2" t="s">
        <v>83</v>
      </c>
      <c r="G3" s="2" t="s">
        <v>84</v>
      </c>
    </row>
    <row r="4" spans="1:7">
      <c r="A4" s="3" t="s">
        <v>0</v>
      </c>
      <c r="B4" s="3" t="s">
        <v>8</v>
      </c>
      <c r="C4" s="3" t="s">
        <v>9</v>
      </c>
      <c r="D4" s="3" t="s">
        <v>10</v>
      </c>
      <c r="E4" s="3">
        <v>360</v>
      </c>
      <c r="F4" s="4">
        <f>E4/36</f>
        <v>10</v>
      </c>
      <c r="G4" s="6">
        <v>43568</v>
      </c>
    </row>
    <row r="5" spans="1:7">
      <c r="A5" s="3" t="s">
        <v>0</v>
      </c>
      <c r="B5" s="3" t="s">
        <v>11</v>
      </c>
      <c r="C5" s="3" t="s">
        <v>12</v>
      </c>
      <c r="D5" s="3" t="s">
        <v>13</v>
      </c>
      <c r="E5" s="3">
        <v>270</v>
      </c>
      <c r="F5" s="4">
        <f t="shared" ref="F5:F30" si="0">E5/36</f>
        <v>7.5</v>
      </c>
      <c r="G5" s="6">
        <v>43564</v>
      </c>
    </row>
    <row r="6" spans="1:7">
      <c r="A6" s="3" t="s">
        <v>0</v>
      </c>
      <c r="B6" s="3" t="s">
        <v>14</v>
      </c>
      <c r="C6" s="3" t="s">
        <v>15</v>
      </c>
      <c r="D6" s="3" t="s">
        <v>16</v>
      </c>
      <c r="E6" s="3">
        <v>210</v>
      </c>
      <c r="F6" s="4">
        <f t="shared" si="0"/>
        <v>5.833333333333333</v>
      </c>
      <c r="G6" s="6">
        <v>43575</v>
      </c>
    </row>
    <row r="7" spans="1:7">
      <c r="A7" s="3" t="s">
        <v>0</v>
      </c>
      <c r="B7" s="3" t="s">
        <v>14</v>
      </c>
      <c r="C7" s="3" t="s">
        <v>15</v>
      </c>
      <c r="D7" s="3" t="s">
        <v>17</v>
      </c>
      <c r="E7" s="3">
        <v>144</v>
      </c>
      <c r="F7" s="4">
        <f t="shared" si="0"/>
        <v>4</v>
      </c>
      <c r="G7" s="6">
        <v>43575</v>
      </c>
    </row>
    <row r="8" spans="1:7">
      <c r="A8" s="3" t="s">
        <v>0</v>
      </c>
      <c r="B8" s="3" t="s">
        <v>18</v>
      </c>
      <c r="C8" s="3" t="s">
        <v>19</v>
      </c>
      <c r="D8" s="3" t="s">
        <v>20</v>
      </c>
      <c r="E8" s="3">
        <v>72</v>
      </c>
      <c r="F8" s="4">
        <f t="shared" si="0"/>
        <v>2</v>
      </c>
      <c r="G8" s="6">
        <v>43578</v>
      </c>
    </row>
    <row r="9" spans="1:7">
      <c r="A9" s="3" t="s">
        <v>0</v>
      </c>
      <c r="B9" s="3" t="s">
        <v>21</v>
      </c>
      <c r="C9" s="3" t="s">
        <v>4</v>
      </c>
      <c r="D9" s="3" t="s">
        <v>22</v>
      </c>
      <c r="E9" s="3">
        <v>360</v>
      </c>
      <c r="F9" s="4">
        <f t="shared" si="0"/>
        <v>10</v>
      </c>
      <c r="G9" s="6">
        <v>43568</v>
      </c>
    </row>
    <row r="10" spans="1:7">
      <c r="A10" s="3" t="s">
        <v>0</v>
      </c>
      <c r="B10" s="3" t="s">
        <v>23</v>
      </c>
      <c r="C10" s="3" t="s">
        <v>24</v>
      </c>
      <c r="D10" s="3" t="s">
        <v>25</v>
      </c>
      <c r="E10" s="3">
        <v>180</v>
      </c>
      <c r="F10" s="4">
        <f t="shared" si="0"/>
        <v>5</v>
      </c>
      <c r="G10" s="6">
        <v>43568</v>
      </c>
    </row>
    <row r="11" spans="1:7">
      <c r="A11" s="3" t="s">
        <v>0</v>
      </c>
      <c r="B11" s="3" t="s">
        <v>26</v>
      </c>
      <c r="C11" s="3" t="s">
        <v>6</v>
      </c>
      <c r="D11" s="3" t="s">
        <v>27</v>
      </c>
      <c r="E11" s="3">
        <v>144</v>
      </c>
      <c r="F11" s="4">
        <f t="shared" si="0"/>
        <v>4</v>
      </c>
      <c r="G11" s="6">
        <v>43570</v>
      </c>
    </row>
    <row r="12" spans="1:7">
      <c r="A12" s="3" t="s">
        <v>0</v>
      </c>
      <c r="B12" s="3" t="s">
        <v>28</v>
      </c>
      <c r="C12" s="3" t="s">
        <v>29</v>
      </c>
      <c r="D12" s="3" t="s">
        <v>30</v>
      </c>
      <c r="E12" s="3">
        <v>144</v>
      </c>
      <c r="F12" s="4">
        <f t="shared" si="0"/>
        <v>4</v>
      </c>
      <c r="G12" s="6">
        <v>43563</v>
      </c>
    </row>
    <row r="13" spans="1:7">
      <c r="A13" s="3" t="s">
        <v>0</v>
      </c>
      <c r="B13" s="3" t="s">
        <v>31</v>
      </c>
      <c r="C13" s="3" t="s">
        <v>32</v>
      </c>
      <c r="D13" s="3" t="s">
        <v>33</v>
      </c>
      <c r="E13" s="3">
        <v>72</v>
      </c>
      <c r="F13" s="4">
        <f t="shared" si="0"/>
        <v>2</v>
      </c>
      <c r="G13" s="6">
        <v>43568</v>
      </c>
    </row>
    <row r="14" spans="1:7">
      <c r="A14" s="3" t="s">
        <v>0</v>
      </c>
      <c r="B14" s="3" t="s">
        <v>34</v>
      </c>
      <c r="C14" s="3" t="s">
        <v>5</v>
      </c>
      <c r="D14" s="3" t="s">
        <v>35</v>
      </c>
      <c r="E14" s="3">
        <v>108</v>
      </c>
      <c r="F14" s="4">
        <f t="shared" si="0"/>
        <v>3</v>
      </c>
      <c r="G14" s="6">
        <v>43575</v>
      </c>
    </row>
    <row r="15" spans="1:7">
      <c r="A15" s="3" t="s">
        <v>0</v>
      </c>
      <c r="B15" s="3" t="s">
        <v>36</v>
      </c>
      <c r="C15" s="3" t="s">
        <v>37</v>
      </c>
      <c r="D15" s="3" t="s">
        <v>38</v>
      </c>
      <c r="E15" s="3">
        <v>180</v>
      </c>
      <c r="F15" s="4">
        <f t="shared" si="0"/>
        <v>5</v>
      </c>
      <c r="G15" s="6">
        <v>43568</v>
      </c>
    </row>
    <row r="16" spans="1:7">
      <c r="A16" s="3" t="s">
        <v>0</v>
      </c>
      <c r="B16" s="3" t="s">
        <v>40</v>
      </c>
      <c r="C16" s="3" t="s">
        <v>41</v>
      </c>
      <c r="D16" s="3" t="s">
        <v>42</v>
      </c>
      <c r="E16" s="3">
        <v>72</v>
      </c>
      <c r="F16" s="4">
        <f t="shared" si="0"/>
        <v>2</v>
      </c>
      <c r="G16" s="6">
        <v>43575</v>
      </c>
    </row>
    <row r="17" spans="1:7">
      <c r="A17" s="3" t="s">
        <v>0</v>
      </c>
      <c r="B17" s="3" t="s">
        <v>43</v>
      </c>
      <c r="C17" s="3" t="s">
        <v>44</v>
      </c>
      <c r="D17" s="3" t="s">
        <v>45</v>
      </c>
      <c r="E17" s="3">
        <v>36</v>
      </c>
      <c r="F17" s="4">
        <f t="shared" si="0"/>
        <v>1</v>
      </c>
      <c r="G17" s="6">
        <v>43575</v>
      </c>
    </row>
    <row r="18" spans="1:7">
      <c r="A18" s="3" t="s">
        <v>0</v>
      </c>
      <c r="B18" s="3" t="s">
        <v>46</v>
      </c>
      <c r="C18" s="3" t="s">
        <v>47</v>
      </c>
      <c r="D18" s="3" t="s">
        <v>48</v>
      </c>
      <c r="E18" s="3">
        <v>90</v>
      </c>
      <c r="F18" s="4">
        <f t="shared" si="0"/>
        <v>2.5</v>
      </c>
      <c r="G18" s="6">
        <v>43577</v>
      </c>
    </row>
    <row r="19" spans="1:7">
      <c r="A19" s="3" t="s">
        <v>0</v>
      </c>
      <c r="B19" s="3" t="s">
        <v>49</v>
      </c>
      <c r="C19" s="3" t="s">
        <v>50</v>
      </c>
      <c r="D19" s="3" t="s">
        <v>51</v>
      </c>
      <c r="E19" s="3">
        <v>120</v>
      </c>
      <c r="F19" s="4">
        <f t="shared" si="0"/>
        <v>3.3333333333333335</v>
      </c>
      <c r="G19" s="6">
        <v>43577</v>
      </c>
    </row>
    <row r="20" spans="1:7">
      <c r="A20" s="3" t="s">
        <v>0</v>
      </c>
      <c r="B20" s="3" t="s">
        <v>52</v>
      </c>
      <c r="C20" s="3" t="s">
        <v>6</v>
      </c>
      <c r="D20" s="3" t="s">
        <v>53</v>
      </c>
      <c r="E20" s="3">
        <v>66</v>
      </c>
      <c r="F20" s="4">
        <f t="shared" si="0"/>
        <v>1.8333333333333333</v>
      </c>
      <c r="G20" s="6">
        <v>43579</v>
      </c>
    </row>
    <row r="21" spans="1:7">
      <c r="A21" s="3" t="s">
        <v>0</v>
      </c>
      <c r="B21" s="3" t="s">
        <v>54</v>
      </c>
      <c r="C21" s="3" t="s">
        <v>55</v>
      </c>
      <c r="D21" s="3" t="s">
        <v>56</v>
      </c>
      <c r="E21" s="3">
        <v>36</v>
      </c>
      <c r="F21" s="4">
        <f t="shared" si="0"/>
        <v>1</v>
      </c>
      <c r="G21" s="6">
        <v>43575</v>
      </c>
    </row>
    <row r="22" spans="1:7">
      <c r="A22" s="3" t="s">
        <v>0</v>
      </c>
      <c r="B22" s="3" t="s">
        <v>57</v>
      </c>
      <c r="C22" s="3" t="s">
        <v>58</v>
      </c>
      <c r="D22" s="3" t="s">
        <v>59</v>
      </c>
      <c r="E22" s="3">
        <v>120</v>
      </c>
      <c r="F22" s="4">
        <f t="shared" si="0"/>
        <v>3.3333333333333335</v>
      </c>
      <c r="G22" s="6">
        <v>43575</v>
      </c>
    </row>
    <row r="23" spans="1:7">
      <c r="A23" s="3" t="s">
        <v>0</v>
      </c>
      <c r="B23" s="3" t="s">
        <v>60</v>
      </c>
      <c r="C23" s="3" t="s">
        <v>61</v>
      </c>
      <c r="D23" s="3" t="s">
        <v>62</v>
      </c>
      <c r="E23" s="3">
        <v>210</v>
      </c>
      <c r="F23" s="4">
        <f t="shared" si="0"/>
        <v>5.833333333333333</v>
      </c>
      <c r="G23" s="6">
        <v>43575</v>
      </c>
    </row>
    <row r="24" spans="1:7">
      <c r="A24" s="3" t="s">
        <v>0</v>
      </c>
      <c r="B24" s="3" t="s">
        <v>63</v>
      </c>
      <c r="C24" s="3" t="s">
        <v>6</v>
      </c>
      <c r="D24" s="3" t="s">
        <v>64</v>
      </c>
      <c r="E24" s="3">
        <v>120</v>
      </c>
      <c r="F24" s="4">
        <f t="shared" si="0"/>
        <v>3.3333333333333335</v>
      </c>
      <c r="G24" s="6">
        <v>43579</v>
      </c>
    </row>
    <row r="25" spans="1:7">
      <c r="A25" s="3" t="s">
        <v>0</v>
      </c>
      <c r="B25" s="3" t="s">
        <v>65</v>
      </c>
      <c r="C25" s="3" t="s">
        <v>66</v>
      </c>
      <c r="D25" s="3" t="s">
        <v>67</v>
      </c>
      <c r="E25" s="3">
        <v>66</v>
      </c>
      <c r="F25" s="4">
        <f t="shared" si="0"/>
        <v>1.8333333333333333</v>
      </c>
      <c r="G25" s="6">
        <v>43568</v>
      </c>
    </row>
    <row r="26" spans="1:7">
      <c r="A26" s="3" t="s">
        <v>0</v>
      </c>
      <c r="B26" s="3" t="s">
        <v>68</v>
      </c>
      <c r="C26" s="3" t="s">
        <v>69</v>
      </c>
      <c r="D26" s="3" t="s">
        <v>70</v>
      </c>
      <c r="E26" s="3">
        <v>36</v>
      </c>
      <c r="F26" s="4">
        <f t="shared" si="0"/>
        <v>1</v>
      </c>
      <c r="G26" s="6">
        <v>43575</v>
      </c>
    </row>
    <row r="27" spans="1:7">
      <c r="A27" s="3" t="s">
        <v>0</v>
      </c>
      <c r="B27" s="3" t="s">
        <v>71</v>
      </c>
      <c r="C27" s="3" t="s">
        <v>72</v>
      </c>
      <c r="D27" s="3" t="s">
        <v>73</v>
      </c>
      <c r="E27" s="3">
        <v>120</v>
      </c>
      <c r="F27" s="4">
        <f t="shared" si="0"/>
        <v>3.3333333333333335</v>
      </c>
      <c r="G27" s="6">
        <v>43575</v>
      </c>
    </row>
    <row r="28" spans="1:7">
      <c r="A28" s="3" t="s">
        <v>0</v>
      </c>
      <c r="B28" s="3" t="s">
        <v>74</v>
      </c>
      <c r="C28" s="3" t="s">
        <v>7</v>
      </c>
      <c r="D28" s="3" t="s">
        <v>75</v>
      </c>
      <c r="E28" s="3">
        <v>72</v>
      </c>
      <c r="F28" s="4">
        <f t="shared" si="0"/>
        <v>2</v>
      </c>
      <c r="G28" s="6">
        <v>43575</v>
      </c>
    </row>
    <row r="29" spans="1:7">
      <c r="A29" s="3" t="s">
        <v>0</v>
      </c>
      <c r="B29" s="3" t="s">
        <v>76</v>
      </c>
      <c r="C29" s="3" t="s">
        <v>77</v>
      </c>
      <c r="D29" s="3" t="s">
        <v>78</v>
      </c>
      <c r="E29" s="3">
        <v>72</v>
      </c>
      <c r="F29" s="4">
        <f t="shared" si="0"/>
        <v>2</v>
      </c>
      <c r="G29" s="6">
        <v>43575</v>
      </c>
    </row>
    <row r="30" spans="1:7">
      <c r="A30" s="3" t="s">
        <v>0</v>
      </c>
      <c r="B30" s="3" t="s">
        <v>80</v>
      </c>
      <c r="C30" s="3" t="s">
        <v>79</v>
      </c>
      <c r="D30" s="3" t="s">
        <v>39</v>
      </c>
      <c r="E30" s="3">
        <v>60</v>
      </c>
      <c r="F30" s="4">
        <f t="shared" si="0"/>
        <v>1.6666666666666667</v>
      </c>
      <c r="G30" s="6">
        <v>43572</v>
      </c>
    </row>
    <row r="31" spans="1:7">
      <c r="D31" s="3" t="s">
        <v>85</v>
      </c>
      <c r="E31" s="7">
        <f>SUM(E4:E30)</f>
        <v>3540</v>
      </c>
      <c r="F31" s="7">
        <v>98</v>
      </c>
      <c r="G31" s="8">
        <f>F31*82000</f>
        <v>8036000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Spanduk Vynil</vt:lpstr>
      <vt:lpstr>Toples KARA CUBE</vt:lpstr>
      <vt:lpstr>NDC 1+1 tca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KTN</dc:creator>
  <cp:lastModifiedBy>lenovo</cp:lastModifiedBy>
  <dcterms:created xsi:type="dcterms:W3CDTF">2019-02-28T02:01:35Z</dcterms:created>
  <dcterms:modified xsi:type="dcterms:W3CDTF">2019-03-28T23:36:06Z</dcterms:modified>
</cp:coreProperties>
</file>