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5"/>
  </bookViews>
  <sheets>
    <sheet name="MMT" sheetId="3" r:id="rId1"/>
    <sheet name="TOPLES KARA CUBE" sheetId="11" r:id="rId2"/>
    <sheet name="BANDED TCA" sheetId="12" r:id="rId3"/>
    <sheet name="sablon" sheetId="6" r:id="rId4"/>
    <sheet name="SPONSORSHIP" sheetId="10" r:id="rId5"/>
    <sheet name="TOTAL BIAYA" sheetId="7" r:id="rId6"/>
  </sheets>
  <calcPr calcId="124519"/>
</workbook>
</file>

<file path=xl/calcChain.xml><?xml version="1.0" encoding="utf-8"?>
<calcChain xmlns="http://schemas.openxmlformats.org/spreadsheetml/2006/main">
  <c r="G24" i="3"/>
  <c r="H24" s="1"/>
  <c r="G25"/>
  <c r="H25" s="1"/>
  <c r="G22"/>
  <c r="H22" s="1"/>
  <c r="G23"/>
  <c r="H23" s="1"/>
  <c r="E22" i="12"/>
  <c r="H28" i="3"/>
  <c r="G28"/>
  <c r="G7" i="10"/>
  <c r="G5"/>
  <c r="G21" i="11" l="1"/>
  <c r="G4"/>
  <c r="G5"/>
  <c r="G6"/>
  <c r="G7"/>
  <c r="G3"/>
  <c r="F21"/>
  <c r="G4" i="10"/>
  <c r="G3"/>
  <c r="H29" i="3" l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/>
  <c r="G12" l="1"/>
  <c r="H12" s="1"/>
  <c r="C9" i="7"/>
  <c r="D4" i="6" l="1"/>
  <c r="G10" i="3"/>
  <c r="H10" s="1"/>
  <c r="G11"/>
  <c r="H11" s="1"/>
  <c r="D6" i="6" l="1"/>
  <c r="G4" i="3" l="1"/>
  <c r="H4" s="1"/>
  <c r="G5"/>
  <c r="H5" s="1"/>
  <c r="G6"/>
  <c r="H6" s="1"/>
  <c r="G7"/>
  <c r="H7" s="1"/>
  <c r="G8"/>
  <c r="H8" s="1"/>
  <c r="G9"/>
  <c r="H9" s="1"/>
</calcChain>
</file>

<file path=xl/sharedStrings.xml><?xml version="1.0" encoding="utf-8"?>
<sst xmlns="http://schemas.openxmlformats.org/spreadsheetml/2006/main" count="185" uniqueCount="154">
  <si>
    <t>nama</t>
  </si>
  <si>
    <t>panjang ( M )</t>
  </si>
  <si>
    <t>lebar ( M )</t>
  </si>
  <si>
    <t>jumlah ( Pcs )</t>
  </si>
  <si>
    <t>total ( M2 )</t>
  </si>
  <si>
    <t>Rp</t>
  </si>
  <si>
    <t>no</t>
  </si>
  <si>
    <t>alamat</t>
  </si>
  <si>
    <t>tanggal pelaksanaan</t>
  </si>
  <si>
    <t>TCA POLOS</t>
  </si>
  <si>
    <t>SAMBIREJO, SRAGEN</t>
  </si>
  <si>
    <t>jumlah</t>
  </si>
  <si>
    <t>total</t>
  </si>
  <si>
    <t>TOTAL</t>
  </si>
  <si>
    <t>NO</t>
  </si>
  <si>
    <t>JENIS KEGIATAN</t>
  </si>
  <si>
    <t>BIAYA ( Rp )</t>
  </si>
  <si>
    <t>MMT NAMA TOKO</t>
  </si>
  <si>
    <t>nama toko / outlet /item</t>
  </si>
  <si>
    <t>HARGA SABLON / PCS KAOS = Rp 6,500</t>
  </si>
  <si>
    <t>HARGA MMT/M = Rp 22,000</t>
  </si>
  <si>
    <t>DESIGN</t>
  </si>
  <si>
    <t>IBU NGADIYEM</t>
  </si>
  <si>
    <t>PSR JAMUS, KARANGANYAR</t>
  </si>
  <si>
    <t>IBU HARTINI</t>
  </si>
  <si>
    <t>IBU SUTIYEM</t>
  </si>
  <si>
    <t>TOKO DESI</t>
  </si>
  <si>
    <t>PSR JAMBANGAN, KARANGANYAR</t>
  </si>
  <si>
    <t>TOKO AGUS</t>
  </si>
  <si>
    <t>IBU SUGIYEM</t>
  </si>
  <si>
    <t>PSR KARANGPANDAN, KARANGANYAR</t>
  </si>
  <si>
    <t>TK LESTARI, PSR LEGI</t>
  </si>
  <si>
    <t>TOKO TATIK</t>
  </si>
  <si>
    <t>PSR KARTASURA, SUKOHARJO</t>
  </si>
  <si>
    <t>TOKO BAWANG</t>
  </si>
  <si>
    <t>TOKO DODY</t>
  </si>
  <si>
    <t>PSR LEGI</t>
  </si>
  <si>
    <t>MIE AYAM DAN BAKSO MAS BUDI</t>
  </si>
  <si>
    <t>MOJOGEDANG, KARANGANYAR</t>
  </si>
  <si>
    <t>MBAK RINA GULO JOWO</t>
  </si>
  <si>
    <t>PSR BUNDER</t>
  </si>
  <si>
    <t>MBAK ASTIK</t>
  </si>
  <si>
    <t>MBAK IMA GULO JOWO</t>
  </si>
  <si>
    <t>MBAK KARNI</t>
  </si>
  <si>
    <t>WM MAS BAGONG</t>
  </si>
  <si>
    <t>BUBUR AYAM KAROMAH</t>
  </si>
  <si>
    <t>BIAYA PASANG</t>
  </si>
  <si>
    <t>KEGIATAN</t>
  </si>
  <si>
    <t>TEMPAT</t>
  </si>
  <si>
    <t>ALAMAT</t>
  </si>
  <si>
    <t>SUPORT ( Rp )</t>
  </si>
  <si>
    <t>JUMLAH</t>
  </si>
  <si>
    <t>TOTAL ( Rp )</t>
  </si>
  <si>
    <t>TANGGAL PELAKSANAAN</t>
  </si>
  <si>
    <t>SUPORTING SERAGAM PSK ( BORDIR LOGO KARA )</t>
  </si>
  <si>
    <t>PASAR JAMUS, KARANGANYAR</t>
  </si>
  <si>
    <t>SERAGAM KEMEJA PSK PAGUYUBAN PSK WONG CUPAR</t>
  </si>
  <si>
    <t xml:space="preserve">JAKET SERAGAM PAGUYUBAN PSK SUMBER REJEKI </t>
  </si>
  <si>
    <t>PASAR KARANGPANDAN, KARANGANYAR</t>
  </si>
  <si>
    <t>lpap pos material-kaos kerah kuning</t>
  </si>
  <si>
    <t>AREA (EPM/JSD/KSP)</t>
  </si>
  <si>
    <t>NAMA SPR / MD</t>
  </si>
  <si>
    <t>NAMA PASAR</t>
  </si>
  <si>
    <t>KOTA</t>
  </si>
  <si>
    <t xml:space="preserve">JUMLAH TOKO / KIOS / TOPLES </t>
  </si>
  <si>
    <t>TGL PELAKSANAAN</t>
  </si>
  <si>
    <t>SOLO</t>
  </si>
  <si>
    <t>ARIP / TORIS</t>
  </si>
  <si>
    <t>SURAKARTA</t>
  </si>
  <si>
    <t>ARIP / JOKO</t>
  </si>
  <si>
    <t>SRAGEN</t>
  </si>
  <si>
    <t>SUKOHARJO</t>
  </si>
  <si>
    <t>ESTIMASI BIAYA TOPLES KARA CUBE ( 5 LITER )</t>
  </si>
  <si>
    <t>PASAR NUSUKAN</t>
  </si>
  <si>
    <t>PASAR KARTASURA</t>
  </si>
  <si>
    <t>PASAR GEDE</t>
  </si>
  <si>
    <t>PASAR BATURETNO</t>
  </si>
  <si>
    <t>ARIP</t>
  </si>
  <si>
    <t>WONOGIRI</t>
  </si>
  <si>
    <t>PASAR WONOGIRI KOTA</t>
  </si>
  <si>
    <t>LUWES YOUTH IN ACTION Chapter#2</t>
  </si>
  <si>
    <t>LUWES GENTAN</t>
  </si>
  <si>
    <t>JL. SONGGOLANGIT PONDOK BARU RT.03/02 GENTAN BAKI</t>
  </si>
  <si>
    <t>SUPORT NDC 130</t>
  </si>
  <si>
    <t>20 KARTON</t>
  </si>
  <si>
    <t>GRAND TOTAL</t>
  </si>
  <si>
    <t>STIKER TCA+NAMA TOKO CAKRAWALA</t>
  </si>
  <si>
    <t>Customer Number</t>
  </si>
  <si>
    <t>Customer Name</t>
  </si>
  <si>
    <t>Ship To</t>
  </si>
  <si>
    <t>estimasi tca untuk banded ( in karton )</t>
  </si>
  <si>
    <t>pelaksanaan</t>
  </si>
  <si>
    <t>EPM1000629</t>
  </si>
  <si>
    <t>CV. RAJAWALI NIAGA SEJATI</t>
  </si>
  <si>
    <t>JL. RAJAWALI NO.98 RT.001/004 BARENG KLATEN TENGAH</t>
  </si>
  <si>
    <t>EPM192757</t>
  </si>
  <si>
    <t>MM. BARU/SOENARTO</t>
  </si>
  <si>
    <t>JL. SUDIRMAN 11, WONOGIRI</t>
  </si>
  <si>
    <t>EPM192766</t>
  </si>
  <si>
    <t>PT. ASSALAAM NIAGA UTAMA</t>
  </si>
  <si>
    <t>JL. AHMAD YANI NO.308</t>
  </si>
  <si>
    <t>EPM192769</t>
  </si>
  <si>
    <t>CV. LARIS ADI SEJATI</t>
  </si>
  <si>
    <t>JL. A. YANI NO.14 KARTASURA</t>
  </si>
  <si>
    <t>EPM202258</t>
  </si>
  <si>
    <t>CV. SUMBER ARTHALUWES</t>
  </si>
  <si>
    <t>JL. BRIGJEND KATAMSO RT.001/002 MOJOSONGO</t>
  </si>
  <si>
    <t>EPM202263</t>
  </si>
  <si>
    <t>CV. SUMBER MAKMUR JAYALUWES</t>
  </si>
  <si>
    <t>DAGEN RT.01 RW.09 JATEN</t>
  </si>
  <si>
    <t>EPM202264</t>
  </si>
  <si>
    <t>CV. LANGGENG JAYALUWES</t>
  </si>
  <si>
    <t>JL. RAYA SUKOWATI 386 SRAGEN</t>
  </si>
  <si>
    <t>EPM202627</t>
  </si>
  <si>
    <t>CV. MITRA SUKSES ABADI</t>
  </si>
  <si>
    <t>JL. JEND. SUDIRMAN 70 GAYAM</t>
  </si>
  <si>
    <t>EPM622005</t>
  </si>
  <si>
    <t>CV. BENGAWAN MULTI  TRADINGLUWES</t>
  </si>
  <si>
    <t>JL. LETTU. RM. HARTONO GENDENGAN RT.4/3 WIRUN MOJOLABAN</t>
  </si>
  <si>
    <t>EPM640471</t>
  </si>
  <si>
    <t>CV. KARYA SEJAHTERALUWES</t>
  </si>
  <si>
    <t>JL. PANDANARAN NO.52 RT.001/011 SISWODIPURAN, BOYOLALI</t>
  </si>
  <si>
    <t>EPM688404</t>
  </si>
  <si>
    <t>PT. BENGAWAN RETAIL MANDIRI</t>
  </si>
  <si>
    <t>JL. LETTU RM HARTONO GENDENGAN RT.4/3 WIRUN MOJOLABAN</t>
  </si>
  <si>
    <t>EPM765792</t>
  </si>
  <si>
    <t>JL. RAYA SUKOWATI NO.1 SRAGEN KULON</t>
  </si>
  <si>
    <t>EPM883597</t>
  </si>
  <si>
    <t>JL. PANDANARAN NO.107 BOYOLALI</t>
  </si>
  <si>
    <t>EPM914985</t>
  </si>
  <si>
    <t>SM. MITRA</t>
  </si>
  <si>
    <t>JL. PEMUDA UTARA NO.78 KLATEN</t>
  </si>
  <si>
    <t>EPM988052</t>
  </si>
  <si>
    <t>LUWES KESTALANLUWES</t>
  </si>
  <si>
    <t>JL. S.PARMAN NO.117 KESTALAN BANJARSARI</t>
  </si>
  <si>
    <t>EPM990665</t>
  </si>
  <si>
    <t>CV. LARIS ADINATA SEJATI</t>
  </si>
  <si>
    <t>JL. PEMUDA NO.164 RT.004/012 KABUPATEN KLATEN TENGAH</t>
  </si>
  <si>
    <t>EPM202265</t>
  </si>
  <si>
    <t>CV. SARWO SANTOSOLUWES</t>
  </si>
  <si>
    <t>JL. RAYA WONOGIRI 204 WONOGIRI</t>
  </si>
  <si>
    <t>EPM988141</t>
  </si>
  <si>
    <t>LUWES DELANGGULUWES</t>
  </si>
  <si>
    <t>JL. RAYA DELANGGU UTARA NO.15 KARANG DELANGGU</t>
  </si>
  <si>
    <t>TOPLES KARA CUBE</t>
  </si>
  <si>
    <t>BANDED NDC 1 KG + TCA</t>
  </si>
  <si>
    <t>SABLON KAOS</t>
  </si>
  <si>
    <t>SPONSORSHIP</t>
  </si>
  <si>
    <t>KETOPRAK JAKARTA</t>
  </si>
  <si>
    <t>GADO-GADO SPESIAL</t>
  </si>
  <si>
    <t>GUMANTAR, SRAGEN</t>
  </si>
  <si>
    <t>SRIMULYO, SRAGEN</t>
  </si>
  <si>
    <t>IBU NUR</t>
  </si>
  <si>
    <t>PSR KLATEN, KLATEN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</si>
</sst>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m/d/yy;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>
      <alignment vertical="center"/>
    </xf>
    <xf numFmtId="43" fontId="12" fillId="0" borderId="0">
      <protection locked="0"/>
    </xf>
    <xf numFmtId="0" fontId="1" fillId="0" borderId="0"/>
  </cellStyleXfs>
  <cellXfs count="8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1" applyNumberFormat="1" applyFont="1" applyFill="1" applyBorder="1"/>
    <xf numFmtId="0" fontId="5" fillId="0" borderId="1" xfId="0" applyFont="1" applyBorder="1" applyAlignment="1">
      <alignment horizontal="right"/>
    </xf>
    <xf numFmtId="164" fontId="0" fillId="2" borderId="1" xfId="0" applyNumberFormat="1" applyFill="1" applyBorder="1"/>
    <xf numFmtId="0" fontId="6" fillId="0" borderId="1" xfId="0" applyFont="1" applyBorder="1" applyAlignment="1">
      <alignment horizontal="center"/>
    </xf>
    <xf numFmtId="41" fontId="6" fillId="2" borderId="1" xfId="0" applyNumberFormat="1" applyFont="1" applyFill="1" applyBorder="1"/>
    <xf numFmtId="0" fontId="6" fillId="0" borderId="1" xfId="0" applyFont="1" applyBorder="1"/>
    <xf numFmtId="164" fontId="6" fillId="0" borderId="1" xfId="1" applyNumberFormat="1" applyFont="1" applyBorder="1"/>
    <xf numFmtId="164" fontId="6" fillId="0" borderId="1" xfId="1" applyNumberFormat="1" applyFont="1" applyFill="1" applyBorder="1"/>
    <xf numFmtId="164" fontId="6" fillId="2" borderId="1" xfId="0" applyNumberFormat="1" applyFont="1" applyFill="1" applyBorder="1"/>
    <xf numFmtId="14" fontId="0" fillId="0" borderId="1" xfId="0" applyNumberFormat="1" applyBorder="1"/>
    <xf numFmtId="14" fontId="2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41" fontId="2" fillId="0" borderId="1" xfId="2" applyFont="1" applyBorder="1" applyAlignment="1">
      <alignment vertical="center"/>
    </xf>
    <xf numFmtId="41" fontId="2" fillId="0" borderId="1" xfId="0" applyNumberFormat="1" applyFont="1" applyBorder="1"/>
    <xf numFmtId="14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vertical="center"/>
    </xf>
    <xf numFmtId="0" fontId="9" fillId="0" borderId="5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/>
    </xf>
    <xf numFmtId="0" fontId="9" fillId="0" borderId="7" xfId="3" applyNumberFormat="1" applyFont="1" applyFill="1" applyBorder="1" applyAlignment="1">
      <alignment horizontal="center" vertical="center"/>
    </xf>
    <xf numFmtId="0" fontId="10" fillId="0" borderId="7" xfId="3" applyNumberFormat="1" applyFont="1" applyFill="1" applyBorder="1">
      <alignment vertical="center"/>
    </xf>
    <xf numFmtId="0" fontId="10" fillId="0" borderId="7" xfId="3" applyNumberFormat="1" applyFont="1" applyFill="1" applyBorder="1" applyAlignment="1">
      <alignment horizontal="left" vertical="center"/>
    </xf>
    <xf numFmtId="164" fontId="10" fillId="0" borderId="7" xfId="3" applyNumberFormat="1" applyFont="1" applyFill="1" applyBorder="1" applyAlignment="1">
      <alignment horizontal="center" vertical="center"/>
    </xf>
    <xf numFmtId="14" fontId="10" fillId="0" borderId="7" xfId="3" applyNumberFormat="1" applyFont="1" applyFill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8" xfId="3" applyNumberFormat="1" applyFont="1" applyFill="1" applyBorder="1" applyAlignment="1">
      <alignment horizontal="left" vertical="center"/>
    </xf>
    <xf numFmtId="164" fontId="10" fillId="0" borderId="8" xfId="3" applyNumberFormat="1" applyFont="1" applyFill="1" applyBorder="1" applyAlignment="1">
      <alignment horizontal="center" vertical="center"/>
    </xf>
    <xf numFmtId="0" fontId="10" fillId="0" borderId="8" xfId="3" applyNumberFormat="1" applyFont="1" applyFill="1" applyBorder="1">
      <alignment vertical="center"/>
    </xf>
    <xf numFmtId="0" fontId="11" fillId="3" borderId="8" xfId="3" applyNumberFormat="1" applyFont="1" applyFill="1" applyBorder="1" applyAlignment="1">
      <alignment horizontal="right" vertical="center"/>
    </xf>
    <xf numFmtId="164" fontId="9" fillId="2" borderId="8" xfId="3" applyNumberFormat="1" applyFont="1" applyFill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 vertical="center"/>
    </xf>
    <xf numFmtId="0" fontId="10" fillId="0" borderId="1" xfId="3" applyNumberFormat="1" applyFont="1" applyFill="1" applyBorder="1">
      <alignment vertical="center"/>
    </xf>
    <xf numFmtId="164" fontId="10" fillId="0" borderId="1" xfId="3" applyNumberFormat="1" applyFont="1" applyFill="1" applyBorder="1" applyAlignment="1">
      <alignment horizontal="center" vertical="center"/>
    </xf>
    <xf numFmtId="164" fontId="10" fillId="0" borderId="1" xfId="4" applyNumberFormat="1" applyFont="1" applyBorder="1" applyAlignment="1" applyProtection="1">
      <alignment horizontal="center" vertical="center"/>
    </xf>
    <xf numFmtId="0" fontId="2" fillId="0" borderId="1" xfId="5" applyFont="1" applyBorder="1" applyAlignment="1">
      <alignment wrapText="1"/>
    </xf>
    <xf numFmtId="14" fontId="2" fillId="0" borderId="1" xfId="0" applyNumberFormat="1" applyFont="1" applyBorder="1"/>
    <xf numFmtId="0" fontId="7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41" fontId="0" fillId="0" borderId="0" xfId="2" applyFont="1"/>
    <xf numFmtId="41" fontId="2" fillId="0" borderId="0" xfId="2" applyFont="1"/>
    <xf numFmtId="0" fontId="2" fillId="0" borderId="1" xfId="0" applyFont="1" applyBorder="1" applyAlignment="1">
      <alignment horizontal="center" vertical="center" wrapText="1"/>
    </xf>
    <xf numFmtId="41" fontId="2" fillId="0" borderId="1" xfId="2" applyFont="1" applyBorder="1" applyAlignment="1">
      <alignment horizontal="center" vertical="center" wrapText="1"/>
    </xf>
    <xf numFmtId="41" fontId="2" fillId="0" borderId="1" xfId="2" applyFont="1" applyBorder="1"/>
    <xf numFmtId="0" fontId="3" fillId="2" borderId="1" xfId="0" applyFont="1" applyFill="1" applyBorder="1" applyAlignment="1">
      <alignment horizontal="right"/>
    </xf>
    <xf numFmtId="41" fontId="7" fillId="2" borderId="1" xfId="2" applyFont="1" applyFill="1" applyBorder="1"/>
    <xf numFmtId="0" fontId="9" fillId="0" borderId="4" xfId="3" applyFont="1" applyBorder="1" applyAlignment="1">
      <alignment horizontal="center"/>
    </xf>
  </cellXfs>
  <cellStyles count="6">
    <cellStyle name="Comma" xfId="1" builtinId="3"/>
    <cellStyle name="Comma [0]" xfId="2" builtinId="6"/>
    <cellStyle name="Comma 3" xfId="4"/>
    <cellStyle name="Normal" xfId="0" builtinId="0"/>
    <cellStyle name="Normal 2" xfId="5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7"/>
  <sheetViews>
    <sheetView workbookViewId="0">
      <selection activeCell="D26" sqref="D26"/>
    </sheetView>
  </sheetViews>
  <sheetFormatPr defaultRowHeight="12"/>
  <cols>
    <col min="1" max="1" width="4.7109375" style="1" customWidth="1"/>
    <col min="2" max="2" width="33.140625" style="1" customWidth="1"/>
    <col min="3" max="3" width="28.140625" style="1" customWidth="1"/>
    <col min="4" max="4" width="11.5703125" style="1" customWidth="1"/>
    <col min="5" max="5" width="9.28515625" style="1" customWidth="1"/>
    <col min="6" max="7" width="11.85546875" style="1" customWidth="1"/>
    <col min="8" max="8" width="12.85546875" style="1" customWidth="1"/>
    <col min="9" max="9" width="18.42578125" style="1" customWidth="1"/>
    <col min="10" max="16384" width="9.140625" style="1"/>
  </cols>
  <sheetData>
    <row r="1" spans="1:11">
      <c r="B1" s="2" t="s">
        <v>20</v>
      </c>
    </row>
    <row r="3" spans="1:11">
      <c r="A3" s="3" t="s">
        <v>6</v>
      </c>
      <c r="B3" s="3" t="s">
        <v>0</v>
      </c>
      <c r="C3" s="4" t="s">
        <v>7</v>
      </c>
      <c r="D3" s="5" t="s">
        <v>1</v>
      </c>
      <c r="E3" s="5" t="s">
        <v>2</v>
      </c>
      <c r="F3" s="5" t="s">
        <v>3</v>
      </c>
      <c r="G3" s="5" t="s">
        <v>4</v>
      </c>
      <c r="H3" s="6" t="s">
        <v>5</v>
      </c>
      <c r="I3" s="4" t="s">
        <v>8</v>
      </c>
      <c r="J3" s="11"/>
      <c r="K3" s="11"/>
    </row>
    <row r="4" spans="1:11">
      <c r="A4" s="7">
        <v>1</v>
      </c>
      <c r="B4" s="4" t="s">
        <v>22</v>
      </c>
      <c r="C4" s="4" t="s">
        <v>23</v>
      </c>
      <c r="D4" s="8">
        <v>2</v>
      </c>
      <c r="E4" s="8">
        <v>0.5</v>
      </c>
      <c r="F4" s="8">
        <v>1</v>
      </c>
      <c r="G4" s="9">
        <f>D4*E4*F4</f>
        <v>1</v>
      </c>
      <c r="H4" s="10">
        <f>22000*G4</f>
        <v>22000</v>
      </c>
      <c r="I4" s="14">
        <v>43567</v>
      </c>
      <c r="J4" s="12"/>
      <c r="K4" s="11"/>
    </row>
    <row r="5" spans="1:11">
      <c r="A5" s="7">
        <v>2</v>
      </c>
      <c r="B5" s="4" t="s">
        <v>24</v>
      </c>
      <c r="C5" s="4" t="s">
        <v>23</v>
      </c>
      <c r="D5" s="8">
        <v>2</v>
      </c>
      <c r="E5" s="8">
        <v>0.5</v>
      </c>
      <c r="F5" s="8">
        <v>1</v>
      </c>
      <c r="G5" s="9">
        <f t="shared" ref="G5:G7" si="0">D5*E5*F5</f>
        <v>1</v>
      </c>
      <c r="H5" s="10">
        <f t="shared" ref="H5:H12" si="1">22000*G5</f>
        <v>22000</v>
      </c>
      <c r="I5" s="14">
        <v>43567</v>
      </c>
      <c r="J5" s="12"/>
      <c r="K5" s="11"/>
    </row>
    <row r="6" spans="1:11">
      <c r="A6" s="7">
        <v>3</v>
      </c>
      <c r="B6" s="4" t="s">
        <v>25</v>
      </c>
      <c r="C6" s="4" t="s">
        <v>23</v>
      </c>
      <c r="D6" s="8">
        <v>3</v>
      </c>
      <c r="E6" s="8">
        <v>0.5</v>
      </c>
      <c r="F6" s="8">
        <v>1</v>
      </c>
      <c r="G6" s="9">
        <f t="shared" si="0"/>
        <v>1.5</v>
      </c>
      <c r="H6" s="10">
        <f t="shared" si="1"/>
        <v>33000</v>
      </c>
      <c r="I6" s="14">
        <v>43567</v>
      </c>
      <c r="J6" s="12"/>
      <c r="K6" s="11"/>
    </row>
    <row r="7" spans="1:11">
      <c r="A7" s="7">
        <v>4</v>
      </c>
      <c r="B7" s="4" t="s">
        <v>26</v>
      </c>
      <c r="C7" s="4" t="s">
        <v>27</v>
      </c>
      <c r="D7" s="8">
        <v>3</v>
      </c>
      <c r="E7" s="8">
        <v>0.5</v>
      </c>
      <c r="F7" s="8">
        <v>1</v>
      </c>
      <c r="G7" s="9">
        <f t="shared" si="0"/>
        <v>1.5</v>
      </c>
      <c r="H7" s="10">
        <f t="shared" si="1"/>
        <v>33000</v>
      </c>
      <c r="I7" s="14">
        <v>43567</v>
      </c>
      <c r="J7" s="12"/>
      <c r="K7" s="11"/>
    </row>
    <row r="8" spans="1:11">
      <c r="A8" s="7">
        <v>5</v>
      </c>
      <c r="B8" s="4" t="s">
        <v>28</v>
      </c>
      <c r="C8" s="4" t="s">
        <v>27</v>
      </c>
      <c r="D8" s="8">
        <v>3</v>
      </c>
      <c r="E8" s="8">
        <v>0.5</v>
      </c>
      <c r="F8" s="8">
        <v>1</v>
      </c>
      <c r="G8" s="9">
        <f t="shared" ref="G8" si="2">D8*E8*F8</f>
        <v>1.5</v>
      </c>
      <c r="H8" s="10">
        <f t="shared" si="1"/>
        <v>33000</v>
      </c>
      <c r="I8" s="14">
        <v>43567</v>
      </c>
      <c r="J8" s="12"/>
      <c r="K8" s="11"/>
    </row>
    <row r="9" spans="1:11">
      <c r="A9" s="7">
        <v>6</v>
      </c>
      <c r="B9" s="4" t="s">
        <v>29</v>
      </c>
      <c r="C9" s="4" t="s">
        <v>30</v>
      </c>
      <c r="D9" s="8">
        <v>4</v>
      </c>
      <c r="E9" s="8">
        <v>1</v>
      </c>
      <c r="F9" s="8">
        <v>1</v>
      </c>
      <c r="G9" s="9">
        <f>D9*E9*F9</f>
        <v>4</v>
      </c>
      <c r="H9" s="10">
        <f t="shared" si="1"/>
        <v>88000</v>
      </c>
      <c r="I9" s="14">
        <v>43570</v>
      </c>
      <c r="J9" s="12"/>
      <c r="K9" s="11"/>
    </row>
    <row r="10" spans="1:11">
      <c r="A10" s="7">
        <v>7</v>
      </c>
      <c r="B10" s="4" t="s">
        <v>9</v>
      </c>
      <c r="C10" s="4" t="s">
        <v>31</v>
      </c>
      <c r="D10" s="8">
        <v>5</v>
      </c>
      <c r="E10" s="8">
        <v>1</v>
      </c>
      <c r="F10" s="8">
        <v>1</v>
      </c>
      <c r="G10" s="9">
        <f t="shared" ref="G10:G12" si="3">D10*E10*F10</f>
        <v>5</v>
      </c>
      <c r="H10" s="10">
        <f t="shared" si="1"/>
        <v>110000</v>
      </c>
      <c r="I10" s="14">
        <v>43578</v>
      </c>
      <c r="J10" s="12"/>
      <c r="K10" s="11"/>
    </row>
    <row r="11" spans="1:11">
      <c r="A11" s="7">
        <v>8</v>
      </c>
      <c r="B11" s="4" t="s">
        <v>32</v>
      </c>
      <c r="C11" s="4" t="s">
        <v>33</v>
      </c>
      <c r="D11" s="8">
        <v>4</v>
      </c>
      <c r="E11" s="8">
        <v>2</v>
      </c>
      <c r="F11" s="8">
        <v>1</v>
      </c>
      <c r="G11" s="9">
        <f t="shared" si="3"/>
        <v>8</v>
      </c>
      <c r="H11" s="10">
        <f t="shared" si="1"/>
        <v>176000</v>
      </c>
      <c r="I11" s="14">
        <v>43573</v>
      </c>
      <c r="J11" s="12"/>
      <c r="K11" s="11"/>
    </row>
    <row r="12" spans="1:11">
      <c r="A12" s="7">
        <v>9</v>
      </c>
      <c r="B12" s="4" t="s">
        <v>34</v>
      </c>
      <c r="C12" s="4" t="s">
        <v>33</v>
      </c>
      <c r="D12" s="8">
        <v>5</v>
      </c>
      <c r="E12" s="8">
        <v>1</v>
      </c>
      <c r="F12" s="8">
        <v>1</v>
      </c>
      <c r="G12" s="9">
        <f t="shared" si="3"/>
        <v>5</v>
      </c>
      <c r="H12" s="10">
        <f t="shared" si="1"/>
        <v>110000</v>
      </c>
      <c r="I12" s="14">
        <v>43573</v>
      </c>
      <c r="J12" s="12"/>
      <c r="K12" s="11"/>
    </row>
    <row r="13" spans="1:11">
      <c r="A13" s="7">
        <v>10</v>
      </c>
      <c r="B13" s="4" t="s">
        <v>35</v>
      </c>
      <c r="C13" s="4" t="s">
        <v>36</v>
      </c>
      <c r="D13" s="8">
        <v>2</v>
      </c>
      <c r="E13" s="8">
        <v>1</v>
      </c>
      <c r="F13" s="8">
        <v>1</v>
      </c>
      <c r="G13" s="9">
        <f t="shared" ref="G13:G28" si="4">D13*E13*F13</f>
        <v>2</v>
      </c>
      <c r="H13" s="10">
        <f t="shared" ref="H13:H21" si="5">22000*G13</f>
        <v>44000</v>
      </c>
      <c r="I13" s="14">
        <v>43578</v>
      </c>
      <c r="J13" s="12"/>
      <c r="K13" s="11"/>
    </row>
    <row r="14" spans="1:11">
      <c r="A14" s="7">
        <v>11</v>
      </c>
      <c r="B14" s="4" t="s">
        <v>37</v>
      </c>
      <c r="C14" s="4" t="s">
        <v>38</v>
      </c>
      <c r="D14" s="8">
        <v>6</v>
      </c>
      <c r="E14" s="8">
        <v>0.75</v>
      </c>
      <c r="F14" s="8">
        <v>1</v>
      </c>
      <c r="G14" s="9">
        <f t="shared" si="4"/>
        <v>4.5</v>
      </c>
      <c r="H14" s="10">
        <f t="shared" si="5"/>
        <v>99000</v>
      </c>
      <c r="I14" s="14">
        <v>43581</v>
      </c>
      <c r="J14" s="12"/>
      <c r="K14" s="11"/>
    </row>
    <row r="15" spans="1:11">
      <c r="A15" s="7">
        <v>12</v>
      </c>
      <c r="B15" s="4" t="s">
        <v>39</v>
      </c>
      <c r="C15" s="4" t="s">
        <v>40</v>
      </c>
      <c r="D15" s="8">
        <v>4</v>
      </c>
      <c r="E15" s="8">
        <v>0.75</v>
      </c>
      <c r="F15" s="8">
        <v>1</v>
      </c>
      <c r="G15" s="9">
        <f t="shared" si="4"/>
        <v>3</v>
      </c>
      <c r="H15" s="10">
        <f t="shared" si="5"/>
        <v>66000</v>
      </c>
      <c r="I15" s="14">
        <v>43580</v>
      </c>
      <c r="J15" s="12"/>
      <c r="K15" s="11"/>
    </row>
    <row r="16" spans="1:11">
      <c r="A16" s="7">
        <v>13</v>
      </c>
      <c r="B16" s="4" t="s">
        <v>41</v>
      </c>
      <c r="C16" s="4" t="s">
        <v>40</v>
      </c>
      <c r="D16" s="8">
        <v>3</v>
      </c>
      <c r="E16" s="8">
        <v>0.4</v>
      </c>
      <c r="F16" s="8">
        <v>9</v>
      </c>
      <c r="G16" s="9">
        <f t="shared" si="4"/>
        <v>10.8</v>
      </c>
      <c r="H16" s="10">
        <f t="shared" si="5"/>
        <v>237600.00000000003</v>
      </c>
      <c r="I16" s="14">
        <v>43580</v>
      </c>
      <c r="J16" s="12"/>
      <c r="K16" s="11"/>
    </row>
    <row r="17" spans="1:11">
      <c r="A17" s="7">
        <v>14</v>
      </c>
      <c r="B17" s="4" t="s">
        <v>42</v>
      </c>
      <c r="C17" s="4" t="s">
        <v>40</v>
      </c>
      <c r="D17" s="8">
        <v>3</v>
      </c>
      <c r="E17" s="8">
        <v>2</v>
      </c>
      <c r="F17" s="8">
        <v>1</v>
      </c>
      <c r="G17" s="9">
        <f t="shared" si="4"/>
        <v>6</v>
      </c>
      <c r="H17" s="10">
        <f t="shared" si="5"/>
        <v>132000</v>
      </c>
      <c r="I17" s="14">
        <v>43580</v>
      </c>
      <c r="J17" s="12"/>
      <c r="K17" s="11"/>
    </row>
    <row r="18" spans="1:11">
      <c r="A18" s="7">
        <v>15</v>
      </c>
      <c r="B18" s="4" t="s">
        <v>43</v>
      </c>
      <c r="C18" s="4" t="s">
        <v>40</v>
      </c>
      <c r="D18" s="8">
        <v>3</v>
      </c>
      <c r="E18" s="8">
        <v>2</v>
      </c>
      <c r="F18" s="8">
        <v>1</v>
      </c>
      <c r="G18" s="9">
        <f t="shared" si="4"/>
        <v>6</v>
      </c>
      <c r="H18" s="10">
        <f t="shared" si="5"/>
        <v>132000</v>
      </c>
      <c r="I18" s="14">
        <v>43580</v>
      </c>
      <c r="J18" s="12"/>
      <c r="K18" s="11"/>
    </row>
    <row r="19" spans="1:11">
      <c r="A19" s="7">
        <v>16</v>
      </c>
      <c r="B19" s="4" t="s">
        <v>44</v>
      </c>
      <c r="C19" s="4" t="s">
        <v>10</v>
      </c>
      <c r="D19" s="8">
        <v>5</v>
      </c>
      <c r="E19" s="8">
        <v>2</v>
      </c>
      <c r="F19" s="8">
        <v>1</v>
      </c>
      <c r="G19" s="9">
        <f t="shared" si="4"/>
        <v>10</v>
      </c>
      <c r="H19" s="10">
        <f t="shared" si="5"/>
        <v>220000</v>
      </c>
      <c r="I19" s="14">
        <v>43582</v>
      </c>
      <c r="J19" s="12"/>
      <c r="K19" s="11"/>
    </row>
    <row r="20" spans="1:11">
      <c r="A20" s="7">
        <v>17</v>
      </c>
      <c r="B20" s="4" t="s">
        <v>44</v>
      </c>
      <c r="C20" s="4" t="s">
        <v>10</v>
      </c>
      <c r="D20" s="8">
        <v>6</v>
      </c>
      <c r="E20" s="8">
        <v>0.5</v>
      </c>
      <c r="F20" s="8">
        <v>1</v>
      </c>
      <c r="G20" s="9">
        <f t="shared" si="4"/>
        <v>3</v>
      </c>
      <c r="H20" s="10">
        <f t="shared" si="5"/>
        <v>66000</v>
      </c>
      <c r="I20" s="14">
        <v>43582</v>
      </c>
      <c r="J20" s="12"/>
      <c r="K20" s="11"/>
    </row>
    <row r="21" spans="1:11">
      <c r="A21" s="7">
        <v>18</v>
      </c>
      <c r="B21" s="4" t="s">
        <v>45</v>
      </c>
      <c r="C21" s="4" t="s">
        <v>10</v>
      </c>
      <c r="D21" s="8">
        <v>5</v>
      </c>
      <c r="E21" s="8">
        <v>1</v>
      </c>
      <c r="F21" s="8">
        <v>1</v>
      </c>
      <c r="G21" s="9">
        <f t="shared" si="4"/>
        <v>5</v>
      </c>
      <c r="H21" s="10">
        <f t="shared" si="5"/>
        <v>110000</v>
      </c>
      <c r="I21" s="14">
        <v>43582</v>
      </c>
      <c r="J21" s="12"/>
      <c r="K21" s="11"/>
    </row>
    <row r="22" spans="1:11">
      <c r="A22" s="7">
        <v>19</v>
      </c>
      <c r="B22" s="4" t="s">
        <v>148</v>
      </c>
      <c r="C22" s="4" t="s">
        <v>150</v>
      </c>
      <c r="D22" s="8">
        <v>2</v>
      </c>
      <c r="E22" s="8">
        <v>1.5</v>
      </c>
      <c r="F22" s="8">
        <v>2</v>
      </c>
      <c r="G22" s="9">
        <f t="shared" ref="G22:G23" si="6">D22*E22*F22</f>
        <v>6</v>
      </c>
      <c r="H22" s="10">
        <f t="shared" ref="H22:H23" si="7">22000*G22</f>
        <v>132000</v>
      </c>
      <c r="I22" s="14"/>
      <c r="J22" s="12"/>
      <c r="K22" s="11"/>
    </row>
    <row r="23" spans="1:11">
      <c r="A23" s="7">
        <v>20</v>
      </c>
      <c r="B23" s="4" t="s">
        <v>149</v>
      </c>
      <c r="C23" s="4" t="s">
        <v>151</v>
      </c>
      <c r="D23" s="8">
        <v>2.5</v>
      </c>
      <c r="E23" s="8">
        <v>1</v>
      </c>
      <c r="F23" s="8">
        <v>2</v>
      </c>
      <c r="G23" s="9">
        <f t="shared" si="6"/>
        <v>5</v>
      </c>
      <c r="H23" s="10">
        <f t="shared" si="7"/>
        <v>110000</v>
      </c>
      <c r="I23" s="14"/>
      <c r="J23" s="12"/>
      <c r="K23" s="11"/>
    </row>
    <row r="24" spans="1:11">
      <c r="A24" s="7">
        <v>21</v>
      </c>
      <c r="B24" s="4" t="s">
        <v>152</v>
      </c>
      <c r="C24" s="4" t="s">
        <v>153</v>
      </c>
      <c r="D24" s="8">
        <v>3</v>
      </c>
      <c r="E24" s="8">
        <v>0.75</v>
      </c>
      <c r="F24" s="8">
        <v>2</v>
      </c>
      <c r="G24" s="9">
        <f t="shared" ref="G24:G25" si="8">D24*E24*F24</f>
        <v>4.5</v>
      </c>
      <c r="H24" s="10">
        <f t="shared" ref="H24:H25" si="9">22000*G24</f>
        <v>99000</v>
      </c>
      <c r="I24" s="14"/>
      <c r="J24" s="12"/>
      <c r="K24" s="11"/>
    </row>
    <row r="25" spans="1:11">
      <c r="A25" s="7">
        <v>22</v>
      </c>
      <c r="B25" s="4" t="s">
        <v>152</v>
      </c>
      <c r="C25" s="4" t="s">
        <v>153</v>
      </c>
      <c r="D25" s="8">
        <v>1</v>
      </c>
      <c r="E25" s="8">
        <v>0.75</v>
      </c>
      <c r="F25" s="8">
        <v>2</v>
      </c>
      <c r="G25" s="9">
        <f t="shared" si="8"/>
        <v>1.5</v>
      </c>
      <c r="H25" s="10">
        <f t="shared" si="9"/>
        <v>33000</v>
      </c>
      <c r="I25" s="14"/>
      <c r="J25" s="12"/>
      <c r="K25" s="11"/>
    </row>
    <row r="26" spans="1:11">
      <c r="A26" s="7">
        <v>23</v>
      </c>
      <c r="B26" s="4" t="s">
        <v>21</v>
      </c>
      <c r="C26" s="4"/>
      <c r="D26" s="8"/>
      <c r="E26" s="8"/>
      <c r="F26" s="8"/>
      <c r="G26" s="9"/>
      <c r="H26" s="10">
        <v>40000</v>
      </c>
      <c r="I26" s="14"/>
      <c r="J26" s="12"/>
      <c r="K26" s="11"/>
    </row>
    <row r="27" spans="1:11">
      <c r="A27" s="7">
        <v>24</v>
      </c>
      <c r="B27" s="4" t="s">
        <v>46</v>
      </c>
      <c r="C27" s="4"/>
      <c r="D27" s="8"/>
      <c r="E27" s="8"/>
      <c r="F27" s="8"/>
      <c r="G27" s="9"/>
      <c r="H27" s="10">
        <v>100000</v>
      </c>
      <c r="I27" s="14"/>
      <c r="J27" s="12"/>
      <c r="K27" s="11"/>
    </row>
    <row r="28" spans="1:11">
      <c r="A28" s="7">
        <v>25</v>
      </c>
      <c r="B28" s="4" t="s">
        <v>86</v>
      </c>
      <c r="C28" s="4" t="s">
        <v>40</v>
      </c>
      <c r="D28" s="8">
        <v>1</v>
      </c>
      <c r="E28" s="8">
        <v>1</v>
      </c>
      <c r="F28" s="8">
        <v>1</v>
      </c>
      <c r="G28" s="9">
        <f t="shared" si="4"/>
        <v>1</v>
      </c>
      <c r="H28" s="10">
        <f>G28*120000</f>
        <v>120000</v>
      </c>
      <c r="I28" s="14">
        <v>43580</v>
      </c>
      <c r="J28" s="12"/>
      <c r="K28" s="11"/>
    </row>
    <row r="29" spans="1:11">
      <c r="A29" s="7">
        <v>26</v>
      </c>
      <c r="B29" s="4"/>
      <c r="C29" s="4"/>
      <c r="D29" s="8"/>
      <c r="E29" s="8"/>
      <c r="F29" s="8"/>
      <c r="G29" s="77" t="s">
        <v>13</v>
      </c>
      <c r="H29" s="78">
        <f>SUM(H4:H28)</f>
        <v>2367600</v>
      </c>
      <c r="I29" s="14"/>
      <c r="J29" s="12"/>
      <c r="K29" s="11"/>
    </row>
    <row r="30" spans="1:11">
      <c r="A30" s="13"/>
      <c r="B30" s="11"/>
      <c r="C30" s="11"/>
      <c r="D30" s="15"/>
      <c r="E30" s="15"/>
      <c r="F30" s="15"/>
      <c r="G30" s="12"/>
      <c r="H30" s="16"/>
      <c r="I30" s="41"/>
      <c r="J30" s="12"/>
      <c r="K30" s="11"/>
    </row>
    <row r="31" spans="1:11">
      <c r="A31" s="13"/>
      <c r="B31" s="11"/>
      <c r="C31" s="11"/>
      <c r="D31" s="15"/>
      <c r="E31" s="15"/>
      <c r="F31" s="15"/>
      <c r="G31" s="12"/>
      <c r="H31" s="16"/>
      <c r="I31" s="41"/>
      <c r="J31" s="12"/>
      <c r="K31" s="11"/>
    </row>
    <row r="32" spans="1:11">
      <c r="A32" s="13"/>
      <c r="B32" s="11"/>
      <c r="C32" s="11"/>
      <c r="D32" s="15"/>
      <c r="E32" s="15"/>
      <c r="F32" s="15"/>
      <c r="G32" s="12"/>
      <c r="H32" s="16"/>
      <c r="I32" s="41"/>
      <c r="J32" s="12"/>
      <c r="K32" s="11"/>
    </row>
    <row r="33" spans="1:11">
      <c r="A33" s="13"/>
      <c r="B33" s="11"/>
      <c r="C33" s="11"/>
      <c r="D33" s="15"/>
      <c r="E33" s="15"/>
      <c r="F33" s="15"/>
      <c r="G33" s="12"/>
      <c r="H33" s="16"/>
      <c r="I33" s="41"/>
      <c r="J33" s="12"/>
      <c r="K33" s="11"/>
    </row>
    <row r="34" spans="1:11">
      <c r="A34" s="13"/>
      <c r="B34" s="11"/>
      <c r="C34" s="11"/>
      <c r="D34" s="15"/>
      <c r="E34" s="15"/>
      <c r="F34" s="15"/>
      <c r="G34" s="12"/>
      <c r="H34" s="16"/>
      <c r="I34" s="41"/>
      <c r="J34" s="12"/>
      <c r="K34" s="11"/>
    </row>
    <row r="35" spans="1:11">
      <c r="A35" s="13"/>
      <c r="B35" s="11"/>
      <c r="C35" s="11"/>
      <c r="D35" s="15"/>
      <c r="E35" s="15"/>
      <c r="F35" s="15"/>
      <c r="G35" s="12"/>
      <c r="H35" s="16"/>
      <c r="I35" s="41"/>
      <c r="J35" s="12"/>
      <c r="K35" s="11"/>
    </row>
    <row r="36" spans="1:11">
      <c r="A36" s="13"/>
      <c r="B36" s="11"/>
      <c r="C36" s="11"/>
      <c r="D36" s="15"/>
      <c r="E36" s="15"/>
      <c r="F36" s="15"/>
      <c r="G36" s="11"/>
      <c r="H36" s="11"/>
      <c r="I36" s="41"/>
      <c r="J36" s="12"/>
      <c r="K36" s="11"/>
    </row>
    <row r="37" spans="1:11">
      <c r="A37" s="13"/>
      <c r="B37" s="11"/>
      <c r="C37" s="11"/>
      <c r="D37" s="15"/>
      <c r="E37" s="15"/>
      <c r="F37" s="15"/>
      <c r="G37" s="12"/>
      <c r="H37" s="16"/>
      <c r="I37" s="41"/>
      <c r="J37" s="12"/>
      <c r="K37" s="11"/>
    </row>
    <row r="38" spans="1:11">
      <c r="A38" s="13"/>
      <c r="B38" s="11"/>
      <c r="C38" s="11"/>
      <c r="D38" s="15"/>
      <c r="E38" s="15"/>
      <c r="F38" s="15"/>
      <c r="G38" s="12"/>
      <c r="H38" s="16"/>
      <c r="I38" s="41"/>
      <c r="J38" s="12"/>
      <c r="K38" s="11"/>
    </row>
    <row r="39" spans="1:11">
      <c r="A39" s="13"/>
      <c r="B39" s="11"/>
      <c r="C39" s="11"/>
      <c r="D39" s="15"/>
      <c r="E39" s="15"/>
      <c r="F39" s="15"/>
      <c r="G39" s="12"/>
      <c r="H39" s="16"/>
      <c r="I39" s="15"/>
      <c r="J39" s="12"/>
      <c r="K39" s="11"/>
    </row>
    <row r="40" spans="1:11">
      <c r="A40" s="13"/>
      <c r="B40" s="11"/>
      <c r="C40" s="11"/>
      <c r="D40" s="15"/>
      <c r="E40" s="15"/>
      <c r="F40" s="15"/>
      <c r="G40" s="12"/>
      <c r="H40" s="16"/>
      <c r="I40" s="20"/>
      <c r="J40" s="12"/>
      <c r="K40" s="11"/>
    </row>
    <row r="41" spans="1:11">
      <c r="A41" s="13"/>
      <c r="B41" s="11"/>
      <c r="C41" s="11"/>
      <c r="D41" s="15"/>
      <c r="E41" s="15"/>
      <c r="F41" s="15"/>
      <c r="G41" s="12"/>
      <c r="H41" s="16"/>
      <c r="I41" s="15"/>
      <c r="J41" s="12"/>
      <c r="K41" s="11"/>
    </row>
    <row r="42" spans="1:11">
      <c r="A42" s="13"/>
      <c r="B42" s="11"/>
      <c r="C42" s="11"/>
      <c r="D42" s="15"/>
      <c r="E42" s="15"/>
      <c r="F42" s="15"/>
      <c r="G42" s="12"/>
      <c r="H42" s="16"/>
      <c r="I42" s="20"/>
      <c r="J42" s="12"/>
      <c r="K42" s="11"/>
    </row>
    <row r="43" spans="1:11">
      <c r="A43" s="21"/>
      <c r="B43" s="22"/>
      <c r="C43" s="11"/>
      <c r="D43" s="15"/>
      <c r="E43" s="17"/>
      <c r="F43" s="17"/>
      <c r="G43" s="23"/>
      <c r="H43" s="24"/>
      <c r="I43" s="17"/>
      <c r="J43" s="12"/>
      <c r="K43" s="11"/>
    </row>
    <row r="44" spans="1:11">
      <c r="A44" s="21"/>
      <c r="B44" s="22"/>
      <c r="C44" s="22"/>
      <c r="D44" s="15"/>
      <c r="E44" s="17"/>
      <c r="F44" s="17"/>
      <c r="G44" s="23"/>
      <c r="H44" s="24"/>
      <c r="I44" s="17"/>
      <c r="J44" s="12"/>
      <c r="K44" s="11"/>
    </row>
    <row r="45" spans="1:11">
      <c r="A45" s="21"/>
      <c r="B45" s="11"/>
      <c r="C45" s="11"/>
      <c r="D45" s="15"/>
      <c r="E45" s="17"/>
      <c r="F45" s="17"/>
      <c r="G45" s="23"/>
      <c r="H45" s="24"/>
      <c r="I45" s="17"/>
      <c r="J45" s="12"/>
      <c r="K45" s="11"/>
    </row>
    <row r="46" spans="1:11">
      <c r="A46" s="13"/>
      <c r="B46" s="11"/>
      <c r="C46" s="11"/>
      <c r="D46" s="15"/>
      <c r="E46" s="17"/>
      <c r="F46" s="17"/>
      <c r="G46" s="23"/>
      <c r="H46" s="24"/>
      <c r="I46" s="17"/>
      <c r="J46" s="12"/>
      <c r="K46" s="11"/>
    </row>
    <row r="47" spans="1:11">
      <c r="A47" s="13"/>
      <c r="B47" s="11"/>
      <c r="C47" s="11"/>
      <c r="D47" s="15"/>
      <c r="E47" s="17"/>
      <c r="F47" s="17"/>
      <c r="G47" s="25"/>
      <c r="H47" s="26"/>
      <c r="I47" s="17"/>
      <c r="J47" s="12"/>
      <c r="K47" s="11"/>
    </row>
    <row r="48" spans="1:11">
      <c r="A48" s="13"/>
      <c r="B48" s="11"/>
      <c r="C48" s="11"/>
      <c r="D48" s="11"/>
      <c r="E48" s="22"/>
      <c r="F48" s="22"/>
      <c r="G48" s="22"/>
      <c r="H48" s="22"/>
      <c r="I48" s="17"/>
      <c r="J48" s="12"/>
      <c r="K48" s="11"/>
    </row>
    <row r="49" spans="1:11">
      <c r="A49" s="13"/>
      <c r="B49" s="11"/>
      <c r="C49" s="11"/>
      <c r="D49" s="15"/>
      <c r="E49" s="15"/>
      <c r="F49" s="15"/>
      <c r="G49" s="12"/>
      <c r="H49" s="16"/>
      <c r="I49" s="17"/>
      <c r="J49" s="12"/>
      <c r="K49" s="11"/>
    </row>
    <row r="50" spans="1:11">
      <c r="A50" s="13"/>
      <c r="B50" s="11"/>
      <c r="C50" s="11"/>
      <c r="D50" s="15"/>
      <c r="E50" s="15"/>
      <c r="F50" s="15"/>
      <c r="G50" s="12"/>
      <c r="H50" s="16"/>
      <c r="I50" s="15"/>
      <c r="J50" s="12"/>
      <c r="K50" s="11"/>
    </row>
    <row r="51" spans="1:11">
      <c r="A51" s="13"/>
      <c r="B51" s="11"/>
      <c r="C51" s="11"/>
      <c r="D51" s="15"/>
      <c r="E51" s="15"/>
      <c r="F51" s="15"/>
      <c r="G51" s="12"/>
      <c r="H51" s="16"/>
      <c r="I51" s="17"/>
      <c r="J51" s="12"/>
      <c r="K51" s="11"/>
    </row>
    <row r="52" spans="1:11">
      <c r="A52" s="13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>
      <c r="A53" s="13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>
      <c r="A54" s="13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>
      <c r="A55" s="13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>
      <c r="A56" s="13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>
      <c r="A57" s="13"/>
      <c r="B57" s="11"/>
      <c r="C57" s="11"/>
      <c r="D57" s="11"/>
      <c r="E57" s="11"/>
      <c r="F57" s="11"/>
      <c r="G57" s="18"/>
      <c r="H57" s="19"/>
      <c r="I57" s="11"/>
    </row>
    <row r="58" spans="1:11">
      <c r="A58" s="13"/>
      <c r="B58" s="11"/>
      <c r="C58" s="11"/>
      <c r="D58" s="11"/>
      <c r="E58" s="11"/>
      <c r="F58" s="11"/>
      <c r="G58" s="11"/>
      <c r="H58" s="11"/>
      <c r="I58" s="11"/>
    </row>
    <row r="59" spans="1:11">
      <c r="A59" s="13"/>
      <c r="B59" s="11"/>
      <c r="C59" s="11"/>
      <c r="D59" s="11"/>
      <c r="E59" s="11"/>
      <c r="F59" s="11"/>
      <c r="G59" s="11"/>
      <c r="H59" s="11"/>
      <c r="I59" s="11"/>
    </row>
    <row r="60" spans="1:11">
      <c r="A60" s="11"/>
      <c r="B60" s="11"/>
      <c r="C60" s="11"/>
      <c r="D60" s="11"/>
      <c r="E60" s="11"/>
      <c r="F60" s="11"/>
      <c r="G60" s="11"/>
      <c r="H60" s="11"/>
      <c r="I60" s="11"/>
    </row>
    <row r="61" spans="1:11">
      <c r="A61" s="11"/>
      <c r="B61" s="11"/>
      <c r="C61" s="11"/>
      <c r="D61" s="11"/>
      <c r="E61" s="11"/>
      <c r="F61" s="11"/>
      <c r="G61" s="11"/>
      <c r="H61" s="11"/>
      <c r="I61" s="11"/>
    </row>
    <row r="62" spans="1:11">
      <c r="A62" s="11"/>
      <c r="B62" s="11"/>
      <c r="C62" s="11"/>
      <c r="D62" s="11"/>
      <c r="E62" s="11"/>
      <c r="F62" s="11"/>
      <c r="G62" s="11"/>
      <c r="H62" s="11"/>
      <c r="I62" s="11"/>
    </row>
    <row r="63" spans="1:11">
      <c r="A63" s="11"/>
      <c r="B63" s="11"/>
      <c r="C63" s="11"/>
      <c r="D63" s="11"/>
      <c r="E63" s="11"/>
      <c r="F63" s="11"/>
      <c r="G63" s="11"/>
      <c r="H63" s="11"/>
      <c r="I63" s="11"/>
    </row>
    <row r="64" spans="1:11">
      <c r="A64" s="11"/>
      <c r="B64" s="11"/>
      <c r="C64" s="11"/>
      <c r="D64" s="11"/>
      <c r="E64" s="11"/>
      <c r="F64" s="11"/>
      <c r="G64" s="11"/>
      <c r="H64" s="11"/>
      <c r="I64" s="11"/>
    </row>
    <row r="65" spans="1:9">
      <c r="A65" s="11"/>
      <c r="B65" s="11"/>
      <c r="C65" s="11"/>
      <c r="D65" s="11"/>
      <c r="E65" s="11"/>
      <c r="F65" s="11"/>
      <c r="G65" s="11"/>
      <c r="H65" s="11"/>
      <c r="I65" s="11"/>
    </row>
    <row r="66" spans="1:9">
      <c r="A66" s="11"/>
      <c r="B66" s="11"/>
      <c r="C66" s="11"/>
      <c r="D66" s="11"/>
      <c r="E66" s="11"/>
      <c r="F66" s="11"/>
      <c r="G66" s="11"/>
      <c r="H66" s="11"/>
      <c r="I66" s="11"/>
    </row>
    <row r="67" spans="1:9">
      <c r="A67" s="11"/>
      <c r="B67" s="11"/>
      <c r="C67" s="11"/>
      <c r="D67" s="11"/>
      <c r="E67" s="11"/>
      <c r="F67" s="11"/>
      <c r="G67" s="11"/>
      <c r="H67" s="11"/>
      <c r="I67" s="11"/>
    </row>
    <row r="68" spans="1:9">
      <c r="A68" s="11"/>
      <c r="B68" s="11"/>
      <c r="C68" s="11"/>
      <c r="D68" s="11"/>
      <c r="E68" s="11"/>
      <c r="F68" s="11"/>
      <c r="G68" s="11"/>
      <c r="H68" s="11"/>
      <c r="I68" s="11"/>
    </row>
    <row r="69" spans="1:9">
      <c r="A69" s="11"/>
      <c r="B69" s="11"/>
      <c r="C69" s="11"/>
      <c r="D69" s="11"/>
      <c r="E69" s="11"/>
      <c r="F69" s="11"/>
      <c r="G69" s="11"/>
      <c r="H69" s="11"/>
      <c r="I69" s="11"/>
    </row>
    <row r="70" spans="1:9">
      <c r="A70" s="11"/>
      <c r="B70" s="11"/>
      <c r="C70" s="11"/>
      <c r="D70" s="11"/>
      <c r="E70" s="11"/>
      <c r="F70" s="11"/>
      <c r="G70" s="11"/>
      <c r="H70" s="11"/>
      <c r="I70" s="11"/>
    </row>
    <row r="71" spans="1:9">
      <c r="A71" s="11"/>
      <c r="B71" s="11"/>
      <c r="C71" s="11"/>
      <c r="D71" s="11"/>
      <c r="E71" s="11"/>
      <c r="F71" s="11"/>
      <c r="G71" s="11"/>
      <c r="H71" s="11"/>
      <c r="I71" s="11"/>
    </row>
    <row r="72" spans="1:9">
      <c r="A72" s="11"/>
      <c r="B72" s="11"/>
      <c r="C72" s="11"/>
      <c r="D72" s="11"/>
      <c r="E72" s="11"/>
      <c r="F72" s="11"/>
      <c r="G72" s="11"/>
      <c r="H72" s="11"/>
      <c r="I72" s="11"/>
    </row>
    <row r="73" spans="1:9">
      <c r="A73" s="11"/>
      <c r="B73" s="11"/>
      <c r="C73" s="11"/>
      <c r="D73" s="11"/>
      <c r="E73" s="11"/>
      <c r="F73" s="11"/>
      <c r="G73" s="11"/>
      <c r="H73" s="11"/>
      <c r="I73" s="11"/>
    </row>
    <row r="74" spans="1:9">
      <c r="A74" s="11"/>
      <c r="B74" s="11"/>
      <c r="C74" s="11"/>
      <c r="D74" s="11"/>
      <c r="E74" s="11"/>
      <c r="F74" s="11"/>
      <c r="G74" s="11"/>
      <c r="H74" s="11"/>
      <c r="I74" s="11"/>
    </row>
    <row r="75" spans="1:9">
      <c r="A75" s="11"/>
      <c r="B75" s="11"/>
      <c r="C75" s="11"/>
      <c r="D75" s="11"/>
      <c r="E75" s="11"/>
      <c r="F75" s="11"/>
      <c r="G75" s="11"/>
      <c r="H75" s="11"/>
      <c r="I75" s="11"/>
    </row>
    <row r="76" spans="1:9">
      <c r="A76" s="11"/>
      <c r="B76" s="11"/>
      <c r="C76" s="11"/>
      <c r="D76" s="11"/>
      <c r="E76" s="11"/>
      <c r="F76" s="11"/>
      <c r="G76" s="11"/>
      <c r="H76" s="11"/>
      <c r="I76" s="11"/>
    </row>
    <row r="77" spans="1:9">
      <c r="A77" s="11"/>
      <c r="B77" s="11"/>
      <c r="C77" s="11"/>
      <c r="D77" s="11"/>
      <c r="E77" s="11"/>
      <c r="F77" s="11"/>
      <c r="G77" s="11"/>
      <c r="H77" s="11"/>
      <c r="I77" s="11"/>
    </row>
    <row r="78" spans="1:9">
      <c r="A78" s="11"/>
      <c r="B78" s="11"/>
      <c r="C78" s="11"/>
      <c r="D78" s="11"/>
      <c r="E78" s="11"/>
      <c r="F78" s="11"/>
      <c r="G78" s="11"/>
      <c r="H78" s="11"/>
      <c r="I78" s="11"/>
    </row>
    <row r="79" spans="1:9">
      <c r="A79" s="11"/>
      <c r="B79" s="11"/>
      <c r="C79" s="11"/>
      <c r="D79" s="11"/>
      <c r="E79" s="11"/>
      <c r="F79" s="11"/>
      <c r="G79" s="11"/>
      <c r="H79" s="11"/>
      <c r="I79" s="11"/>
    </row>
    <row r="80" spans="1:9">
      <c r="A80" s="11"/>
      <c r="B80" s="11"/>
      <c r="C80" s="11"/>
      <c r="D80" s="11"/>
      <c r="E80" s="11"/>
      <c r="F80" s="11"/>
      <c r="G80" s="11"/>
      <c r="H80" s="11"/>
      <c r="I80" s="11"/>
    </row>
    <row r="81" spans="1:9">
      <c r="A81" s="11"/>
      <c r="B81" s="11"/>
      <c r="C81" s="11"/>
      <c r="D81" s="11"/>
      <c r="E81" s="11"/>
      <c r="F81" s="11"/>
      <c r="G81" s="11"/>
      <c r="H81" s="11"/>
      <c r="I81" s="11"/>
    </row>
    <row r="82" spans="1:9">
      <c r="A82" s="11"/>
      <c r="B82" s="11"/>
      <c r="C82" s="11"/>
      <c r="D82" s="11"/>
      <c r="E82" s="11"/>
      <c r="F82" s="11"/>
      <c r="G82" s="11"/>
      <c r="H82" s="11"/>
      <c r="I82" s="11"/>
    </row>
    <row r="83" spans="1:9">
      <c r="A83" s="11"/>
      <c r="B83" s="11"/>
      <c r="C83" s="11"/>
      <c r="D83" s="11"/>
      <c r="E83" s="11"/>
      <c r="F83" s="11"/>
      <c r="G83" s="11"/>
      <c r="H83" s="11"/>
      <c r="I83" s="11"/>
    </row>
    <row r="84" spans="1:9">
      <c r="A84" s="11"/>
      <c r="B84" s="11"/>
      <c r="C84" s="11"/>
      <c r="D84" s="11"/>
      <c r="E84" s="11"/>
      <c r="F84" s="11"/>
      <c r="G84" s="11"/>
      <c r="H84" s="11"/>
      <c r="I84" s="11"/>
    </row>
    <row r="85" spans="1:9">
      <c r="A85" s="11"/>
      <c r="B85" s="11"/>
      <c r="C85" s="11"/>
      <c r="D85" s="11"/>
      <c r="E85" s="11"/>
      <c r="F85" s="11"/>
      <c r="G85" s="11"/>
      <c r="H85" s="11"/>
      <c r="I85" s="11"/>
    </row>
    <row r="86" spans="1:9">
      <c r="A86" s="11"/>
      <c r="B86" s="11"/>
      <c r="C86" s="11"/>
      <c r="D86" s="11"/>
      <c r="E86" s="11"/>
      <c r="F86" s="11"/>
      <c r="G86" s="11"/>
      <c r="H86" s="11"/>
      <c r="I86" s="11"/>
    </row>
    <row r="87" spans="1:9">
      <c r="A87" s="11"/>
      <c r="B87" s="11"/>
      <c r="C87" s="11"/>
      <c r="D87" s="11"/>
      <c r="E87" s="11"/>
      <c r="F87" s="11"/>
      <c r="G87" s="11"/>
      <c r="H87" s="11"/>
      <c r="I87" s="11"/>
    </row>
    <row r="88" spans="1:9">
      <c r="A88" s="11"/>
      <c r="B88" s="11"/>
      <c r="C88" s="11"/>
      <c r="D88" s="11"/>
      <c r="E88" s="11"/>
      <c r="F88" s="11"/>
      <c r="G88" s="11"/>
      <c r="H88" s="11"/>
      <c r="I88" s="11"/>
    </row>
    <row r="89" spans="1:9">
      <c r="A89" s="11"/>
      <c r="B89" s="11"/>
      <c r="C89" s="11"/>
      <c r="D89" s="11"/>
      <c r="E89" s="11"/>
      <c r="F89" s="11"/>
      <c r="G89" s="11"/>
      <c r="H89" s="11"/>
      <c r="I89" s="11"/>
    </row>
    <row r="90" spans="1:9">
      <c r="A90" s="11"/>
      <c r="B90" s="11"/>
      <c r="C90" s="11"/>
      <c r="D90" s="11"/>
      <c r="E90" s="11"/>
      <c r="F90" s="11"/>
      <c r="G90" s="11"/>
      <c r="H90" s="11"/>
      <c r="I90" s="11"/>
    </row>
    <row r="91" spans="1:9">
      <c r="A91" s="11"/>
      <c r="B91" s="11"/>
      <c r="C91" s="11"/>
      <c r="D91" s="11"/>
      <c r="E91" s="11"/>
      <c r="F91" s="11"/>
      <c r="G91" s="11"/>
      <c r="H91" s="11"/>
      <c r="I91" s="11"/>
    </row>
    <row r="92" spans="1:9">
      <c r="A92" s="11"/>
      <c r="B92" s="11"/>
      <c r="C92" s="11"/>
      <c r="D92" s="11"/>
      <c r="E92" s="11"/>
      <c r="F92" s="11"/>
      <c r="G92" s="11"/>
      <c r="H92" s="11"/>
      <c r="I92" s="11"/>
    </row>
    <row r="93" spans="1:9">
      <c r="A93" s="11"/>
      <c r="B93" s="11"/>
      <c r="C93" s="11"/>
      <c r="D93" s="11"/>
      <c r="E93" s="11"/>
      <c r="F93" s="11"/>
      <c r="G93" s="11"/>
      <c r="H93" s="11"/>
      <c r="I93" s="11"/>
    </row>
    <row r="94" spans="1:9">
      <c r="A94" s="11"/>
      <c r="B94" s="11"/>
      <c r="C94" s="11"/>
      <c r="D94" s="11"/>
      <c r="E94" s="11"/>
      <c r="F94" s="11"/>
      <c r="G94" s="11"/>
      <c r="H94" s="11"/>
      <c r="I94" s="11"/>
    </row>
    <row r="95" spans="1:9">
      <c r="A95" s="11"/>
      <c r="B95" s="11"/>
      <c r="C95" s="11"/>
      <c r="D95" s="11"/>
      <c r="E95" s="11"/>
      <c r="F95" s="11"/>
      <c r="G95" s="11"/>
      <c r="H95" s="11"/>
      <c r="I95" s="11"/>
    </row>
    <row r="96" spans="1:9">
      <c r="A96" s="11"/>
      <c r="B96" s="11"/>
      <c r="C96" s="11"/>
      <c r="D96" s="11"/>
      <c r="E96" s="11"/>
      <c r="F96" s="11"/>
      <c r="G96" s="11"/>
      <c r="H96" s="11"/>
      <c r="I96" s="11"/>
    </row>
    <row r="97" spans="1:9">
      <c r="A97" s="11"/>
      <c r="B97" s="11"/>
      <c r="C97" s="11"/>
      <c r="D97" s="11"/>
      <c r="E97" s="11"/>
      <c r="F97" s="11"/>
      <c r="G97" s="11"/>
      <c r="H97" s="11"/>
      <c r="I97" s="11"/>
    </row>
    <row r="98" spans="1:9">
      <c r="A98" s="11"/>
      <c r="B98" s="11"/>
      <c r="C98" s="11"/>
      <c r="D98" s="11"/>
      <c r="E98" s="11"/>
      <c r="F98" s="11"/>
      <c r="G98" s="11"/>
      <c r="H98" s="11"/>
      <c r="I98" s="11"/>
    </row>
    <row r="99" spans="1:9">
      <c r="A99" s="11"/>
      <c r="B99" s="11"/>
      <c r="C99" s="11"/>
      <c r="D99" s="11"/>
      <c r="E99" s="11"/>
      <c r="F99" s="11"/>
      <c r="G99" s="11"/>
      <c r="H99" s="11"/>
      <c r="I99" s="11"/>
    </row>
    <row r="100" spans="1:9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>
      <c r="A136" s="11"/>
      <c r="B136" s="11"/>
      <c r="C136" s="11"/>
      <c r="D136" s="11"/>
      <c r="E136" s="11"/>
      <c r="F136" s="11"/>
      <c r="G136" s="11"/>
      <c r="H136" s="11"/>
      <c r="I136" s="11"/>
    </row>
    <row r="137" spans="1:9">
      <c r="A137" s="11"/>
      <c r="B137" s="11"/>
      <c r="C137" s="11"/>
      <c r="D137" s="11"/>
      <c r="E137" s="11"/>
      <c r="F137" s="11"/>
      <c r="G137" s="11"/>
      <c r="H137" s="11"/>
      <c r="I137" s="11"/>
    </row>
    <row r="138" spans="1:9">
      <c r="A138" s="11"/>
      <c r="B138" s="11"/>
      <c r="C138" s="11"/>
      <c r="D138" s="11"/>
      <c r="E138" s="11"/>
      <c r="F138" s="11"/>
      <c r="G138" s="11"/>
      <c r="H138" s="11"/>
      <c r="I138" s="11"/>
    </row>
    <row r="139" spans="1:9">
      <c r="A139" s="11"/>
      <c r="B139" s="11"/>
      <c r="C139" s="11"/>
      <c r="D139" s="11"/>
      <c r="E139" s="11"/>
      <c r="F139" s="11"/>
      <c r="G139" s="11"/>
      <c r="H139" s="11"/>
      <c r="I139" s="11"/>
    </row>
    <row r="140" spans="1:9">
      <c r="A140" s="11"/>
      <c r="B140" s="11"/>
      <c r="C140" s="11"/>
      <c r="D140" s="11"/>
      <c r="E140" s="11"/>
      <c r="F140" s="11"/>
      <c r="G140" s="11"/>
      <c r="H140" s="11"/>
      <c r="I140" s="11"/>
    </row>
    <row r="141" spans="1:9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>
      <c r="A154" s="11"/>
      <c r="B154" s="11"/>
      <c r="C154" s="11"/>
      <c r="D154" s="11"/>
      <c r="E154" s="11"/>
      <c r="F154" s="11"/>
      <c r="G154" s="11"/>
      <c r="H154" s="11"/>
      <c r="I154" s="11"/>
    </row>
    <row r="155" spans="1:9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>
      <c r="A156" s="11"/>
      <c r="B156" s="11"/>
      <c r="C156" s="11"/>
      <c r="D156" s="11"/>
      <c r="E156" s="11"/>
      <c r="F156" s="11"/>
      <c r="G156" s="11"/>
      <c r="H156" s="11"/>
      <c r="I156" s="11"/>
    </row>
    <row r="157" spans="1:9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>
      <c r="A158" s="11"/>
      <c r="B158" s="11"/>
      <c r="C158" s="11"/>
      <c r="D158" s="11"/>
      <c r="E158" s="11"/>
      <c r="F158" s="11"/>
      <c r="G158" s="11"/>
      <c r="H158" s="11"/>
      <c r="I158" s="11"/>
    </row>
    <row r="159" spans="1:9">
      <c r="A159" s="11"/>
      <c r="B159" s="11"/>
      <c r="C159" s="11"/>
      <c r="D159" s="11"/>
      <c r="E159" s="11"/>
      <c r="F159" s="11"/>
      <c r="G159" s="11"/>
      <c r="H159" s="11"/>
      <c r="I159" s="11"/>
    </row>
    <row r="160" spans="1:9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>
      <c r="A161" s="11"/>
      <c r="B161" s="11"/>
      <c r="C161" s="11"/>
      <c r="D161" s="11"/>
      <c r="E161" s="11"/>
      <c r="F161" s="11"/>
      <c r="G161" s="11"/>
      <c r="H161" s="11"/>
      <c r="I161" s="11"/>
    </row>
    <row r="162" spans="1:9">
      <c r="A162" s="11"/>
      <c r="B162" s="11"/>
      <c r="C162" s="11"/>
      <c r="D162" s="11"/>
      <c r="E162" s="11"/>
      <c r="F162" s="11"/>
      <c r="G162" s="11"/>
      <c r="H162" s="11"/>
      <c r="I162" s="11"/>
    </row>
    <row r="163" spans="1:9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>
      <c r="A165" s="11"/>
      <c r="B165" s="11"/>
      <c r="C165" s="11"/>
      <c r="D165" s="11"/>
      <c r="E165" s="11"/>
      <c r="F165" s="11"/>
      <c r="G165" s="11"/>
      <c r="H165" s="11"/>
      <c r="I165" s="11"/>
    </row>
    <row r="166" spans="1:9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>
      <c r="A168" s="11"/>
      <c r="B168" s="11"/>
      <c r="C168" s="11"/>
      <c r="D168" s="11"/>
      <c r="E168" s="11"/>
      <c r="F168" s="11"/>
      <c r="G168" s="11"/>
      <c r="H168" s="11"/>
      <c r="I168" s="11"/>
    </row>
    <row r="169" spans="1:9">
      <c r="A169" s="11"/>
      <c r="B169" s="11"/>
      <c r="C169" s="11"/>
      <c r="D169" s="11"/>
      <c r="E169" s="11"/>
      <c r="F169" s="11"/>
      <c r="G169" s="11"/>
      <c r="H169" s="11"/>
      <c r="I169" s="11"/>
    </row>
    <row r="170" spans="1:9">
      <c r="A170" s="11"/>
      <c r="B170" s="11"/>
      <c r="C170" s="11"/>
      <c r="D170" s="11"/>
      <c r="E170" s="11"/>
      <c r="F170" s="11"/>
      <c r="G170" s="11"/>
      <c r="H170" s="11"/>
      <c r="I170" s="11"/>
    </row>
    <row r="171" spans="1:9">
      <c r="A171" s="11"/>
      <c r="B171" s="11"/>
      <c r="C171" s="11"/>
      <c r="D171" s="11"/>
      <c r="E171" s="11"/>
      <c r="F171" s="11"/>
      <c r="G171" s="11"/>
      <c r="H171" s="11"/>
      <c r="I171" s="11"/>
    </row>
    <row r="172" spans="1:9">
      <c r="A172" s="11"/>
      <c r="B172" s="11"/>
      <c r="C172" s="11"/>
      <c r="D172" s="11"/>
      <c r="E172" s="11"/>
      <c r="F172" s="11"/>
      <c r="G172" s="11"/>
      <c r="H172" s="11"/>
      <c r="I172" s="11"/>
    </row>
    <row r="173" spans="1:9">
      <c r="A173" s="11"/>
      <c r="B173" s="11"/>
      <c r="C173" s="11"/>
      <c r="D173" s="11"/>
      <c r="E173" s="11"/>
      <c r="F173" s="11"/>
      <c r="G173" s="11"/>
      <c r="H173" s="11"/>
      <c r="I173" s="11"/>
    </row>
    <row r="174" spans="1:9">
      <c r="A174" s="11"/>
      <c r="B174" s="11"/>
      <c r="C174" s="11"/>
      <c r="D174" s="11"/>
      <c r="E174" s="11"/>
      <c r="F174" s="11"/>
      <c r="G174" s="11"/>
      <c r="H174" s="11"/>
      <c r="I174" s="11"/>
    </row>
    <row r="175" spans="1:9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>
      <c r="A203" s="11"/>
      <c r="B203" s="11"/>
      <c r="C203" s="11"/>
      <c r="D203" s="11"/>
      <c r="E203" s="11"/>
      <c r="F203" s="11"/>
      <c r="G203" s="11"/>
      <c r="H203" s="11"/>
      <c r="I203" s="11"/>
    </row>
    <row r="204" spans="1:9">
      <c r="A204" s="11"/>
      <c r="B204" s="11"/>
      <c r="C204" s="11"/>
      <c r="D204" s="11"/>
      <c r="E204" s="11"/>
      <c r="F204" s="11"/>
      <c r="G204" s="11"/>
      <c r="H204" s="11"/>
      <c r="I204" s="11"/>
    </row>
    <row r="205" spans="1:9">
      <c r="A205" s="11"/>
      <c r="B205" s="11"/>
      <c r="C205" s="11"/>
      <c r="D205" s="11"/>
      <c r="E205" s="11"/>
      <c r="F205" s="11"/>
      <c r="G205" s="11"/>
      <c r="H205" s="11"/>
      <c r="I205" s="11"/>
    </row>
    <row r="206" spans="1:9">
      <c r="A206" s="11"/>
      <c r="B206" s="11"/>
      <c r="C206" s="11"/>
      <c r="D206" s="11"/>
      <c r="E206" s="11"/>
      <c r="F206" s="11"/>
      <c r="G206" s="11"/>
      <c r="H206" s="11"/>
      <c r="I206" s="11"/>
    </row>
    <row r="207" spans="1:9">
      <c r="A207" s="11"/>
      <c r="B207" s="11"/>
      <c r="C207" s="11"/>
      <c r="D207" s="11"/>
      <c r="E207" s="11"/>
      <c r="F207" s="11"/>
      <c r="G207" s="11"/>
      <c r="H207" s="11"/>
      <c r="I207" s="1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K20" sqref="K20"/>
    </sheetView>
  </sheetViews>
  <sheetFormatPr defaultRowHeight="15"/>
  <cols>
    <col min="1" max="1" width="8" customWidth="1"/>
    <col min="3" max="3" width="15.5703125" customWidth="1"/>
    <col min="4" max="4" width="22.5703125" customWidth="1"/>
    <col min="5" max="5" width="18.5703125" customWidth="1"/>
    <col min="7" max="8" width="16.5703125" customWidth="1"/>
  </cols>
  <sheetData>
    <row r="1" spans="1:8" ht="15.75" thickBot="1">
      <c r="A1" s="86"/>
      <c r="B1" s="86"/>
      <c r="C1" s="86"/>
      <c r="D1" s="86"/>
      <c r="E1" s="86"/>
      <c r="F1" s="86"/>
      <c r="G1" s="86"/>
      <c r="H1" s="86"/>
    </row>
    <row r="2" spans="1:8" ht="51.75" thickBot="1">
      <c r="A2" s="54" t="s">
        <v>14</v>
      </c>
      <c r="B2" s="55" t="s">
        <v>60</v>
      </c>
      <c r="C2" s="54" t="s">
        <v>61</v>
      </c>
      <c r="D2" s="54" t="s">
        <v>62</v>
      </c>
      <c r="E2" s="54" t="s">
        <v>63</v>
      </c>
      <c r="F2" s="56" t="s">
        <v>64</v>
      </c>
      <c r="G2" s="56" t="s">
        <v>72</v>
      </c>
      <c r="H2" s="55" t="s">
        <v>65</v>
      </c>
    </row>
    <row r="3" spans="1:8">
      <c r="A3" s="57">
        <v>1</v>
      </c>
      <c r="B3" s="58" t="s">
        <v>66</v>
      </c>
      <c r="C3" s="59" t="s">
        <v>67</v>
      </c>
      <c r="D3" s="60" t="s">
        <v>73</v>
      </c>
      <c r="E3" s="60" t="s">
        <v>68</v>
      </c>
      <c r="F3" s="61">
        <v>65</v>
      </c>
      <c r="G3" s="61">
        <f>F3*10000</f>
        <v>650000</v>
      </c>
      <c r="H3" s="62">
        <v>43568</v>
      </c>
    </row>
    <row r="4" spans="1:8">
      <c r="A4" s="63">
        <v>2</v>
      </c>
      <c r="B4" s="58" t="s">
        <v>66</v>
      </c>
      <c r="C4" s="59" t="s">
        <v>67</v>
      </c>
      <c r="D4" s="64" t="s">
        <v>74</v>
      </c>
      <c r="E4" s="64" t="s">
        <v>71</v>
      </c>
      <c r="F4" s="65">
        <v>55</v>
      </c>
      <c r="G4" s="61">
        <f t="shared" ref="G4:G7" si="0">F4*10000</f>
        <v>550000</v>
      </c>
      <c r="H4" s="62">
        <v>43573</v>
      </c>
    </row>
    <row r="5" spans="1:8">
      <c r="A5" s="63">
        <v>3</v>
      </c>
      <c r="B5" s="58" t="s">
        <v>66</v>
      </c>
      <c r="C5" s="59" t="s">
        <v>69</v>
      </c>
      <c r="D5" s="64" t="s">
        <v>75</v>
      </c>
      <c r="E5" s="64" t="s">
        <v>70</v>
      </c>
      <c r="F5" s="65">
        <v>35</v>
      </c>
      <c r="G5" s="61">
        <f t="shared" si="0"/>
        <v>350000</v>
      </c>
      <c r="H5" s="62">
        <v>43572</v>
      </c>
    </row>
    <row r="6" spans="1:8">
      <c r="A6" s="63">
        <v>4</v>
      </c>
      <c r="B6" s="58" t="s">
        <v>66</v>
      </c>
      <c r="C6" s="59" t="s">
        <v>69</v>
      </c>
      <c r="D6" s="64" t="s">
        <v>79</v>
      </c>
      <c r="E6" s="64" t="s">
        <v>78</v>
      </c>
      <c r="F6" s="65">
        <v>70</v>
      </c>
      <c r="G6" s="61">
        <f t="shared" si="0"/>
        <v>700000</v>
      </c>
      <c r="H6" s="62">
        <v>43571</v>
      </c>
    </row>
    <row r="7" spans="1:8">
      <c r="A7" s="63">
        <v>5</v>
      </c>
      <c r="B7" s="58" t="s">
        <v>66</v>
      </c>
      <c r="C7" s="59" t="s">
        <v>77</v>
      </c>
      <c r="D7" s="64" t="s">
        <v>76</v>
      </c>
      <c r="E7" s="64" t="s">
        <v>78</v>
      </c>
      <c r="F7" s="65">
        <v>50</v>
      </c>
      <c r="G7" s="61">
        <f t="shared" si="0"/>
        <v>500000</v>
      </c>
      <c r="H7" s="62">
        <v>43584</v>
      </c>
    </row>
    <row r="8" spans="1:8">
      <c r="A8" s="63"/>
      <c r="B8" s="58"/>
      <c r="C8" s="59"/>
      <c r="D8" s="64"/>
      <c r="E8" s="64"/>
      <c r="F8" s="65"/>
      <c r="G8" s="61"/>
      <c r="H8" s="62"/>
    </row>
    <row r="9" spans="1:8">
      <c r="A9" s="63"/>
      <c r="B9" s="58"/>
      <c r="C9" s="59"/>
      <c r="D9" s="64"/>
      <c r="E9" s="64"/>
      <c r="F9" s="65"/>
      <c r="G9" s="61"/>
      <c r="H9" s="62"/>
    </row>
    <row r="10" spans="1:8">
      <c r="A10" s="63"/>
      <c r="B10" s="58"/>
      <c r="C10" s="59"/>
      <c r="D10" s="64"/>
      <c r="E10" s="64"/>
      <c r="F10" s="65"/>
      <c r="G10" s="61"/>
      <c r="H10" s="62"/>
    </row>
    <row r="11" spans="1:8">
      <c r="A11" s="63"/>
      <c r="B11" s="58"/>
      <c r="C11" s="59"/>
      <c r="D11" s="64"/>
      <c r="E11" s="64"/>
      <c r="F11" s="65"/>
      <c r="G11" s="61"/>
      <c r="H11" s="62"/>
    </row>
    <row r="12" spans="1:8">
      <c r="A12" s="63"/>
      <c r="B12" s="58"/>
      <c r="C12" s="59"/>
      <c r="D12" s="66"/>
      <c r="E12" s="66"/>
      <c r="F12" s="65"/>
      <c r="G12" s="61"/>
      <c r="H12" s="62"/>
    </row>
    <row r="13" spans="1:8">
      <c r="A13" s="63"/>
      <c r="B13" s="58"/>
      <c r="C13" s="59"/>
      <c r="D13" s="66"/>
      <c r="E13" s="66"/>
      <c r="F13" s="65"/>
      <c r="G13" s="61"/>
      <c r="H13" s="62"/>
    </row>
    <row r="14" spans="1:8">
      <c r="A14" s="63"/>
      <c r="B14" s="58"/>
      <c r="C14" s="59"/>
      <c r="D14" s="66"/>
      <c r="E14" s="66"/>
      <c r="F14" s="65"/>
      <c r="G14" s="61"/>
      <c r="H14" s="62"/>
    </row>
    <row r="15" spans="1:8">
      <c r="A15" s="63"/>
      <c r="B15" s="58"/>
      <c r="C15" s="59"/>
      <c r="D15" s="66"/>
      <c r="E15" s="66"/>
      <c r="F15" s="65"/>
      <c r="G15" s="61"/>
      <c r="H15" s="62"/>
    </row>
    <row r="16" spans="1:8">
      <c r="A16" s="63"/>
      <c r="B16" s="58"/>
      <c r="C16" s="59"/>
      <c r="D16" s="66"/>
      <c r="E16" s="66"/>
      <c r="F16" s="65"/>
      <c r="G16" s="61"/>
      <c r="H16" s="62"/>
    </row>
    <row r="17" spans="1:8">
      <c r="A17" s="63"/>
      <c r="B17" s="58"/>
      <c r="C17" s="59"/>
      <c r="D17" s="66"/>
      <c r="E17" s="66"/>
      <c r="F17" s="65"/>
      <c r="G17" s="61"/>
      <c r="H17" s="62"/>
    </row>
    <row r="18" spans="1:8">
      <c r="A18" s="63"/>
      <c r="B18" s="58"/>
      <c r="C18" s="59"/>
      <c r="D18" s="66"/>
      <c r="E18" s="66"/>
      <c r="F18" s="65"/>
      <c r="G18" s="61"/>
      <c r="H18" s="62"/>
    </row>
    <row r="19" spans="1:8">
      <c r="A19" s="63"/>
      <c r="B19" s="58"/>
      <c r="C19" s="59"/>
      <c r="D19" s="66"/>
      <c r="E19" s="66"/>
      <c r="F19" s="65"/>
      <c r="G19" s="61"/>
      <c r="H19" s="62"/>
    </row>
    <row r="20" spans="1:8">
      <c r="A20" s="63"/>
      <c r="B20" s="58"/>
      <c r="C20" s="59"/>
      <c r="D20" s="66"/>
      <c r="E20" s="66"/>
      <c r="F20" s="65"/>
      <c r="G20" s="61"/>
      <c r="H20" s="62"/>
    </row>
    <row r="21" spans="1:8">
      <c r="A21" s="63"/>
      <c r="B21" s="58"/>
      <c r="C21" s="59"/>
      <c r="D21" s="66"/>
      <c r="E21" s="67" t="s">
        <v>13</v>
      </c>
      <c r="F21" s="68">
        <f>SUM(F3:F20)</f>
        <v>275</v>
      </c>
      <c r="G21" s="68">
        <f>SUM(G3:G20)</f>
        <v>2750000</v>
      </c>
      <c r="H21" s="65"/>
    </row>
    <row r="22" spans="1:8">
      <c r="A22" s="69"/>
      <c r="B22" s="70"/>
      <c r="C22" s="71"/>
      <c r="D22" s="71"/>
      <c r="E22" s="71"/>
      <c r="F22" s="72"/>
      <c r="G22" s="72"/>
      <c r="H22" s="73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I22" sqref="I22"/>
    </sheetView>
  </sheetViews>
  <sheetFormatPr defaultRowHeight="15"/>
  <cols>
    <col min="1" max="1" width="13" customWidth="1"/>
    <col min="2" max="2" width="30.85546875" customWidth="1"/>
    <col min="3" max="3" width="26.85546875" customWidth="1"/>
    <col min="4" max="5" width="16.7109375" customWidth="1"/>
    <col min="6" max="6" width="20.85546875" customWidth="1"/>
    <col min="8" max="8" width="12.140625" bestFit="1" customWidth="1"/>
  </cols>
  <sheetData>
    <row r="1" spans="1:6">
      <c r="A1" s="1"/>
      <c r="B1" s="1"/>
      <c r="C1" s="1"/>
      <c r="D1" s="80"/>
      <c r="E1" s="80"/>
      <c r="F1" s="1"/>
    </row>
    <row r="2" spans="1:6" ht="24">
      <c r="A2" s="81" t="s">
        <v>87</v>
      </c>
      <c r="B2" s="7" t="s">
        <v>88</v>
      </c>
      <c r="C2" s="7" t="s">
        <v>89</v>
      </c>
      <c r="D2" s="82" t="s">
        <v>90</v>
      </c>
      <c r="E2" s="82" t="s">
        <v>16</v>
      </c>
      <c r="F2" s="7" t="s">
        <v>91</v>
      </c>
    </row>
    <row r="3" spans="1:6">
      <c r="A3" s="4" t="s">
        <v>92</v>
      </c>
      <c r="B3" s="4" t="s">
        <v>93</v>
      </c>
      <c r="C3" s="4" t="s">
        <v>94</v>
      </c>
      <c r="D3" s="83">
        <v>1</v>
      </c>
      <c r="E3" s="83"/>
      <c r="F3" s="75">
        <v>43565</v>
      </c>
    </row>
    <row r="4" spans="1:6">
      <c r="A4" s="4" t="s">
        <v>95</v>
      </c>
      <c r="B4" s="4" t="s">
        <v>96</v>
      </c>
      <c r="C4" s="4" t="s">
        <v>97</v>
      </c>
      <c r="D4" s="83">
        <v>5</v>
      </c>
      <c r="E4" s="83"/>
      <c r="F4" s="75">
        <v>43563</v>
      </c>
    </row>
    <row r="5" spans="1:6">
      <c r="A5" s="4" t="s">
        <v>98</v>
      </c>
      <c r="B5" s="4" t="s">
        <v>99</v>
      </c>
      <c r="C5" s="4" t="s">
        <v>100</v>
      </c>
      <c r="D5" s="83">
        <v>27.375</v>
      </c>
      <c r="E5" s="83"/>
      <c r="F5" s="75">
        <v>43568</v>
      </c>
    </row>
    <row r="6" spans="1:6">
      <c r="A6" s="4" t="s">
        <v>101</v>
      </c>
      <c r="B6" s="4" t="s">
        <v>102</v>
      </c>
      <c r="C6" s="4" t="s">
        <v>103</v>
      </c>
      <c r="D6" s="83">
        <v>9.25</v>
      </c>
      <c r="E6" s="83"/>
      <c r="F6" s="75">
        <v>43573</v>
      </c>
    </row>
    <row r="7" spans="1:6">
      <c r="A7" s="4" t="s">
        <v>104</v>
      </c>
      <c r="B7" s="4" t="s">
        <v>105</v>
      </c>
      <c r="C7" s="4" t="s">
        <v>106</v>
      </c>
      <c r="D7" s="83">
        <v>1.1666666666666667</v>
      </c>
      <c r="E7" s="83"/>
      <c r="F7" s="75">
        <v>43575</v>
      </c>
    </row>
    <row r="8" spans="1:6">
      <c r="A8" s="4" t="s">
        <v>107</v>
      </c>
      <c r="B8" s="4" t="s">
        <v>108</v>
      </c>
      <c r="C8" s="4" t="s">
        <v>109</v>
      </c>
      <c r="D8" s="83">
        <v>0.5</v>
      </c>
      <c r="E8" s="83"/>
      <c r="F8" s="75">
        <v>43578</v>
      </c>
    </row>
    <row r="9" spans="1:6">
      <c r="A9" s="4" t="s">
        <v>110</v>
      </c>
      <c r="B9" s="4" t="s">
        <v>111</v>
      </c>
      <c r="C9" s="4" t="s">
        <v>112</v>
      </c>
      <c r="D9" s="83">
        <v>1.25</v>
      </c>
      <c r="E9" s="83"/>
      <c r="F9" s="75">
        <v>43566</v>
      </c>
    </row>
    <row r="10" spans="1:6">
      <c r="A10" s="4" t="s">
        <v>113</v>
      </c>
      <c r="B10" s="4" t="s">
        <v>114</v>
      </c>
      <c r="C10" s="4" t="s">
        <v>115</v>
      </c>
      <c r="D10" s="83">
        <v>1</v>
      </c>
      <c r="E10" s="83"/>
      <c r="F10" s="75">
        <v>43570</v>
      </c>
    </row>
    <row r="11" spans="1:6">
      <c r="A11" s="4" t="s">
        <v>116</v>
      </c>
      <c r="B11" s="4" t="s">
        <v>117</v>
      </c>
      <c r="C11" s="4" t="s">
        <v>118</v>
      </c>
      <c r="D11" s="83">
        <v>5.666666666666667</v>
      </c>
      <c r="E11" s="83"/>
      <c r="F11" s="75">
        <v>43575</v>
      </c>
    </row>
    <row r="12" spans="1:6">
      <c r="A12" s="4" t="s">
        <v>119</v>
      </c>
      <c r="B12" s="4" t="s">
        <v>120</v>
      </c>
      <c r="C12" s="4" t="s">
        <v>121</v>
      </c>
      <c r="D12" s="83">
        <v>1.5</v>
      </c>
      <c r="E12" s="83"/>
      <c r="F12" s="75">
        <v>43572</v>
      </c>
    </row>
    <row r="13" spans="1:6">
      <c r="A13" s="4" t="s">
        <v>122</v>
      </c>
      <c r="B13" s="4" t="s">
        <v>123</v>
      </c>
      <c r="C13" s="4" t="s">
        <v>124</v>
      </c>
      <c r="D13" s="83">
        <v>5.5138888888888893</v>
      </c>
      <c r="E13" s="83"/>
      <c r="F13" s="75">
        <v>43568</v>
      </c>
    </row>
    <row r="14" spans="1:6">
      <c r="A14" s="4" t="s">
        <v>125</v>
      </c>
      <c r="B14" s="4" t="s">
        <v>114</v>
      </c>
      <c r="C14" s="4" t="s">
        <v>126</v>
      </c>
      <c r="D14" s="83">
        <v>1.25</v>
      </c>
      <c r="E14" s="83"/>
      <c r="F14" s="75">
        <v>43566</v>
      </c>
    </row>
    <row r="15" spans="1:6">
      <c r="A15" s="4" t="s">
        <v>127</v>
      </c>
      <c r="B15" s="4" t="s">
        <v>114</v>
      </c>
      <c r="C15" s="4" t="s">
        <v>128</v>
      </c>
      <c r="D15" s="83">
        <v>0.91666666666666663</v>
      </c>
      <c r="E15" s="83"/>
      <c r="F15" s="75">
        <v>43571</v>
      </c>
    </row>
    <row r="16" spans="1:6">
      <c r="A16" s="4" t="s">
        <v>129</v>
      </c>
      <c r="B16" s="4" t="s">
        <v>130</v>
      </c>
      <c r="C16" s="4" t="s">
        <v>131</v>
      </c>
      <c r="D16" s="83">
        <v>1.3333333333333333</v>
      </c>
      <c r="E16" s="83"/>
      <c r="F16" s="75">
        <v>43572</v>
      </c>
    </row>
    <row r="17" spans="1:8">
      <c r="A17" s="4" t="s">
        <v>132</v>
      </c>
      <c r="B17" s="4" t="s">
        <v>133</v>
      </c>
      <c r="C17" s="4" t="s">
        <v>134</v>
      </c>
      <c r="D17" s="83">
        <v>2.2361111111111112</v>
      </c>
      <c r="E17" s="83"/>
      <c r="F17" s="75">
        <v>43570</v>
      </c>
    </row>
    <row r="18" spans="1:8">
      <c r="A18" s="4" t="s">
        <v>135</v>
      </c>
      <c r="B18" s="4" t="s">
        <v>136</v>
      </c>
      <c r="C18" s="4" t="s">
        <v>137</v>
      </c>
      <c r="D18" s="83">
        <v>3.7361111111111112</v>
      </c>
      <c r="E18" s="83"/>
      <c r="F18" s="75">
        <v>43565</v>
      </c>
    </row>
    <row r="19" spans="1:8">
      <c r="A19" s="4" t="s">
        <v>138</v>
      </c>
      <c r="B19" s="4" t="s">
        <v>139</v>
      </c>
      <c r="C19" s="4" t="s">
        <v>140</v>
      </c>
      <c r="D19" s="83">
        <v>0.75</v>
      </c>
      <c r="E19" s="83"/>
      <c r="F19" s="75">
        <v>43563</v>
      </c>
    </row>
    <row r="20" spans="1:8">
      <c r="A20" s="4" t="s">
        <v>141</v>
      </c>
      <c r="B20" s="4" t="s">
        <v>142</v>
      </c>
      <c r="C20" s="4" t="s">
        <v>143</v>
      </c>
      <c r="D20" s="83">
        <v>1</v>
      </c>
      <c r="E20" s="83"/>
      <c r="F20" s="75">
        <v>43572</v>
      </c>
    </row>
    <row r="21" spans="1:8">
      <c r="A21" s="4"/>
      <c r="B21" s="4"/>
      <c r="C21" s="4"/>
      <c r="D21" s="83">
        <v>0</v>
      </c>
      <c r="E21" s="83"/>
      <c r="F21" s="4"/>
    </row>
    <row r="22" spans="1:8">
      <c r="A22" s="4"/>
      <c r="B22" s="4"/>
      <c r="C22" s="84" t="s">
        <v>85</v>
      </c>
      <c r="D22" s="85">
        <v>70.444444444444443</v>
      </c>
      <c r="E22" s="85">
        <f>(87120*70)-6%*(87120*70)</f>
        <v>5732496</v>
      </c>
      <c r="F22" s="4"/>
      <c r="H22" s="7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5" sqref="E5"/>
    </sheetView>
  </sheetViews>
  <sheetFormatPr defaultRowHeight="15"/>
  <cols>
    <col min="1" max="1" width="7.28515625" customWidth="1"/>
    <col min="2" max="2" width="37.85546875" customWidth="1"/>
    <col min="4" max="4" width="11.140625" customWidth="1"/>
    <col min="5" max="5" width="19" customWidth="1"/>
  </cols>
  <sheetData>
    <row r="1" spans="1:5">
      <c r="B1" s="27" t="s">
        <v>19</v>
      </c>
    </row>
    <row r="3" spans="1:5">
      <c r="A3" s="28" t="s">
        <v>6</v>
      </c>
      <c r="B3" s="28" t="s">
        <v>18</v>
      </c>
      <c r="C3" s="28" t="s">
        <v>11</v>
      </c>
      <c r="D3" s="28" t="s">
        <v>5</v>
      </c>
      <c r="E3" s="29" t="s">
        <v>8</v>
      </c>
    </row>
    <row r="4" spans="1:5">
      <c r="A4" s="29">
        <v>2</v>
      </c>
      <c r="B4" s="29" t="s">
        <v>59</v>
      </c>
      <c r="C4" s="29">
        <v>132</v>
      </c>
      <c r="D4" s="30">
        <f>6500*C4</f>
        <v>858000</v>
      </c>
      <c r="E4" s="40">
        <v>43568</v>
      </c>
    </row>
    <row r="5" spans="1:5">
      <c r="A5" s="29"/>
      <c r="B5" s="29"/>
      <c r="C5" s="29"/>
      <c r="D5" s="31"/>
      <c r="E5" s="29"/>
    </row>
    <row r="6" spans="1:5">
      <c r="A6" s="29"/>
      <c r="B6" s="29"/>
      <c r="C6" s="32" t="s">
        <v>12</v>
      </c>
      <c r="D6" s="33">
        <f>SUM(D4:D5)</f>
        <v>858000</v>
      </c>
      <c r="E6" s="2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H7"/>
  <sheetViews>
    <sheetView workbookViewId="0">
      <selection activeCell="C18" sqref="C18"/>
    </sheetView>
  </sheetViews>
  <sheetFormatPr defaultRowHeight="15"/>
  <cols>
    <col min="1" max="1" width="37.7109375" customWidth="1"/>
    <col min="2" max="2" width="20.7109375" customWidth="1"/>
    <col min="3" max="3" width="30.28515625" customWidth="1"/>
    <col min="4" max="4" width="16.42578125" customWidth="1"/>
    <col min="5" max="5" width="14.28515625" customWidth="1"/>
    <col min="6" max="6" width="12.85546875" customWidth="1"/>
    <col min="7" max="7" width="14" customWidth="1"/>
    <col min="8" max="8" width="20.42578125" customWidth="1"/>
  </cols>
  <sheetData>
    <row r="2" spans="1:8">
      <c r="A2" s="43" t="s">
        <v>47</v>
      </c>
      <c r="B2" s="7" t="s">
        <v>48</v>
      </c>
      <c r="C2" s="44" t="s">
        <v>49</v>
      </c>
      <c r="D2" s="44" t="s">
        <v>83</v>
      </c>
      <c r="E2" s="7" t="s">
        <v>50</v>
      </c>
      <c r="F2" s="7" t="s">
        <v>51</v>
      </c>
      <c r="G2" s="7" t="s">
        <v>52</v>
      </c>
      <c r="H2" s="4" t="s">
        <v>53</v>
      </c>
    </row>
    <row r="3" spans="1:8" ht="36">
      <c r="A3" s="48" t="s">
        <v>54</v>
      </c>
      <c r="B3" s="45" t="s">
        <v>56</v>
      </c>
      <c r="C3" s="46" t="s">
        <v>55</v>
      </c>
      <c r="D3" s="46"/>
      <c r="E3" s="50">
        <v>30000</v>
      </c>
      <c r="F3" s="50">
        <v>30</v>
      </c>
      <c r="G3" s="50">
        <f>E3*F3</f>
        <v>900000</v>
      </c>
      <c r="H3" s="52">
        <v>43567</v>
      </c>
    </row>
    <row r="4" spans="1:8" ht="36.75">
      <c r="A4" s="48" t="s">
        <v>54</v>
      </c>
      <c r="B4" s="49" t="s">
        <v>57</v>
      </c>
      <c r="C4" s="46" t="s">
        <v>58</v>
      </c>
      <c r="D4" s="46"/>
      <c r="E4" s="50">
        <v>35000</v>
      </c>
      <c r="F4" s="50">
        <v>40</v>
      </c>
      <c r="G4" s="50">
        <f>E4*F4</f>
        <v>1400000</v>
      </c>
      <c r="H4" s="53">
        <v>43581</v>
      </c>
    </row>
    <row r="5" spans="1:8" ht="24.75">
      <c r="A5" s="47" t="s">
        <v>80</v>
      </c>
      <c r="B5" s="4" t="s">
        <v>81</v>
      </c>
      <c r="C5" s="74" t="s">
        <v>82</v>
      </c>
      <c r="D5" s="74" t="s">
        <v>84</v>
      </c>
      <c r="E5" s="4"/>
      <c r="F5" s="4">
        <v>20</v>
      </c>
      <c r="G5" s="51">
        <f>31700*F5</f>
        <v>634000</v>
      </c>
      <c r="H5" s="75">
        <v>43583</v>
      </c>
    </row>
    <row r="6" spans="1:8">
      <c r="A6" s="29"/>
      <c r="B6" s="29"/>
      <c r="C6" s="29"/>
      <c r="D6" s="29"/>
      <c r="E6" s="29"/>
      <c r="F6" s="29"/>
      <c r="G6" s="29"/>
      <c r="H6" s="29"/>
    </row>
    <row r="7" spans="1:8">
      <c r="A7" s="29"/>
      <c r="B7" s="29"/>
      <c r="C7" s="29"/>
      <c r="D7" s="29"/>
      <c r="E7" s="29"/>
      <c r="F7" s="76" t="s">
        <v>85</v>
      </c>
      <c r="G7" s="35">
        <f>SUM(G3:G6)</f>
        <v>2934000</v>
      </c>
      <c r="H7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C9"/>
  <sheetViews>
    <sheetView tabSelected="1" workbookViewId="0">
      <selection activeCell="C5" sqref="C5"/>
    </sheetView>
  </sheetViews>
  <sheetFormatPr defaultRowHeight="15"/>
  <cols>
    <col min="2" max="2" width="24.28515625" customWidth="1"/>
    <col min="3" max="3" width="13.85546875" customWidth="1"/>
  </cols>
  <sheetData>
    <row r="3" spans="1:3">
      <c r="A3" s="34" t="s">
        <v>14</v>
      </c>
      <c r="B3" s="34" t="s">
        <v>15</v>
      </c>
      <c r="C3" s="34" t="s">
        <v>16</v>
      </c>
    </row>
    <row r="4" spans="1:3">
      <c r="A4" s="36">
        <v>1</v>
      </c>
      <c r="B4" s="36" t="s">
        <v>17</v>
      </c>
      <c r="C4" s="37">
        <v>2367600</v>
      </c>
    </row>
    <row r="5" spans="1:3">
      <c r="A5" s="36">
        <v>2</v>
      </c>
      <c r="B5" s="36" t="s">
        <v>144</v>
      </c>
      <c r="C5" s="37">
        <v>2750000</v>
      </c>
    </row>
    <row r="6" spans="1:3">
      <c r="A6" s="36">
        <v>3</v>
      </c>
      <c r="B6" s="36" t="s">
        <v>145</v>
      </c>
      <c r="C6" s="37">
        <v>5732496</v>
      </c>
    </row>
    <row r="7" spans="1:3">
      <c r="A7" s="36">
        <v>4</v>
      </c>
      <c r="B7" s="36" t="s">
        <v>146</v>
      </c>
      <c r="C7" s="37">
        <v>858000</v>
      </c>
    </row>
    <row r="8" spans="1:3">
      <c r="A8" s="36">
        <v>5</v>
      </c>
      <c r="B8" s="36" t="s">
        <v>147</v>
      </c>
      <c r="C8" s="38">
        <v>2934000</v>
      </c>
    </row>
    <row r="9" spans="1:3">
      <c r="A9" s="36"/>
      <c r="B9" s="42" t="s">
        <v>12</v>
      </c>
      <c r="C9" s="39">
        <f>SUM(C4:C8)</f>
        <v>14642096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MMT</vt:lpstr>
      <vt:lpstr>TOPLES KARA CUBE</vt:lpstr>
      <vt:lpstr>BANDED TCA</vt:lpstr>
      <vt:lpstr>sablon</vt:lpstr>
      <vt:lpstr>SPONSORSHIP</vt:lpstr>
      <vt:lpstr>TOTAL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Lenovo</cp:lastModifiedBy>
  <dcterms:created xsi:type="dcterms:W3CDTF">2017-03-28T13:46:55Z</dcterms:created>
  <dcterms:modified xsi:type="dcterms:W3CDTF">2019-03-28T09:11:17Z</dcterms:modified>
</cp:coreProperties>
</file>