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DINAH\Documents\"/>
    </mc:Choice>
  </mc:AlternateContent>
  <xr:revisionPtr revIDLastSave="0" documentId="13_ncr:1_{7152D43E-FCFB-4A74-A94D-ED4AAD5721D3}" xr6:coauthVersionLast="43" xr6:coauthVersionMax="43" xr10:uidLastSave="{00000000-0000-0000-0000-000000000000}"/>
  <bookViews>
    <workbookView xWindow="-120" yWindow="-120" windowWidth="21840" windowHeight="13140" xr2:uid="{00000000-000D-0000-FFFF-FFFF00000000}"/>
  </bookViews>
  <sheets>
    <sheet name="RENCANA BUKBER" sheetId="1" r:id="rId1"/>
  </sheets>
  <externalReferences>
    <externalReference r:id="rId2"/>
  </externalReferences>
  <definedNames>
    <definedName name="_xlnm._FilterDatabase" localSheetId="0" hidden="1">'RENCANA BUKBER'!$A$1:$R$12</definedName>
    <definedName name="_xlnm.Print_Area" localSheetId="0">'RENCANA BUKBER'!$A$1:$Q$12</definedName>
    <definedName name="_xlnm.Print_Titles" localSheetId="0">'RENCANA BUKBER'!$1:$1</definedName>
    <definedName name="Ps._Genteng" localSheetId="0">#REF!</definedName>
    <definedName name="Ps._Genteng">#REF!</definedName>
    <definedName name="Ps._Genteng_2" localSheetId="0">'[1]RENCANA PER PSR'!#REF!</definedName>
    <definedName name="Ps._Genteng_2">'[1]RENCANA PER PSR'!#REF!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3" i="1" l="1"/>
  <c r="O4" i="1"/>
  <c r="O5" i="1"/>
  <c r="O6" i="1"/>
  <c r="O7" i="1"/>
  <c r="O8" i="1"/>
  <c r="O9" i="1"/>
  <c r="O10" i="1"/>
  <c r="I7" i="1"/>
  <c r="I6" i="1"/>
  <c r="L2" i="1" l="1"/>
  <c r="L12" i="1" s="1"/>
  <c r="I10" i="1"/>
  <c r="I9" i="1"/>
  <c r="I8" i="1"/>
  <c r="I5" i="1"/>
  <c r="I4" i="1"/>
  <c r="I3" i="1"/>
  <c r="N12" i="1"/>
  <c r="M12" i="1"/>
  <c r="K12" i="1"/>
  <c r="J10" i="1"/>
  <c r="J9" i="1"/>
  <c r="J8" i="1"/>
  <c r="J6" i="1"/>
  <c r="J5" i="1"/>
  <c r="J4" i="1"/>
  <c r="J3" i="1"/>
  <c r="J2" i="1"/>
  <c r="J12" i="1" s="1"/>
  <c r="I12" i="1" l="1"/>
  <c r="O2" i="1"/>
  <c r="O12" i="1" l="1"/>
</calcChain>
</file>

<file path=xl/sharedStrings.xml><?xml version="1.0" encoding="utf-8"?>
<sst xmlns="http://schemas.openxmlformats.org/spreadsheetml/2006/main" count="81" uniqueCount="40">
  <si>
    <t>NO</t>
  </si>
  <si>
    <t>CAB</t>
  </si>
  <si>
    <t>AREA</t>
  </si>
  <si>
    <t>TGL PELAKSANAAN</t>
  </si>
  <si>
    <t>KELOMPOK PSK</t>
  </si>
  <si>
    <t>EST JML PSK</t>
  </si>
  <si>
    <t>PANITIA</t>
  </si>
  <si>
    <t>NAMA TEMPAT</t>
  </si>
  <si>
    <t>MAKAN</t>
  </si>
  <si>
    <t>UNDANGAN</t>
  </si>
  <si>
    <t>SPANDUK</t>
  </si>
  <si>
    <t>TAS</t>
  </si>
  <si>
    <t xml:space="preserve">SAMPLE NDC </t>
  </si>
  <si>
    <t>DLL ( utk beli gimick)</t>
  </si>
  <si>
    <t>TTL BIAYA</t>
  </si>
  <si>
    <t>No RC</t>
  </si>
  <si>
    <t>Nama RC</t>
  </si>
  <si>
    <t>Dep KBCA</t>
  </si>
  <si>
    <t>KSPJKT</t>
  </si>
  <si>
    <t>JKTTO</t>
  </si>
  <si>
    <t>Ps Waru</t>
  </si>
  <si>
    <t>RM SEA FOOD CENDRAWASIH</t>
  </si>
  <si>
    <t>Ps Bahari + Warakas</t>
  </si>
  <si>
    <t>RM Ayam Bakar Gandasari</t>
  </si>
  <si>
    <t>Ps Cipete + Ps Buncit + Ps Bangka</t>
  </si>
  <si>
    <t>RM SEDERHANA</t>
  </si>
  <si>
    <t>Ps Rumput</t>
  </si>
  <si>
    <t>RM KABITA</t>
  </si>
  <si>
    <t>Ps Rawa Sari + Genjing</t>
  </si>
  <si>
    <t>RM BEBEK SALERO</t>
  </si>
  <si>
    <t>Ps Serdang + Kemayoran</t>
  </si>
  <si>
    <t>RM SEA FOOD 89</t>
  </si>
  <si>
    <t>PS SUKAPURA</t>
  </si>
  <si>
    <t>Ps Minggu</t>
  </si>
  <si>
    <t>RM Warung Siaga</t>
  </si>
  <si>
    <t>MADINAH</t>
  </si>
  <si>
    <t>PASAR MINGGU</t>
  </si>
  <si>
    <t>1280341483</t>
  </si>
  <si>
    <t>PS KAMBING</t>
  </si>
  <si>
    <t>RM MINANG BARU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</si>
</sst>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[$-409]d\-mmm\-yy;@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name val="Tahoma"/>
      <family val="2"/>
    </font>
    <font>
      <sz val="10"/>
      <color theme="1"/>
      <name val="Tahoma"/>
      <family val="2"/>
    </font>
    <font>
      <sz val="11"/>
      <color rgb="FF000000"/>
      <name val="Calibri"/>
      <family val="2"/>
    </font>
    <font>
      <sz val="10"/>
      <name val="Arial"/>
      <family val="2"/>
      <charset val="1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>
      <alignment vertical="top"/>
      <protection locked="0"/>
    </xf>
    <xf numFmtId="43" fontId="4" fillId="0" borderId="0" applyFont="0" applyFill="0" applyBorder="0" applyAlignment="0" applyProtection="0"/>
    <xf numFmtId="43" fontId="3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0" fontId="3" fillId="0" borderId="0"/>
    <xf numFmtId="0" fontId="3" fillId="0" borderId="0"/>
    <xf numFmtId="0" fontId="3" fillId="0" borderId="0">
      <protection locked="0"/>
    </xf>
    <xf numFmtId="0" fontId="3" fillId="0" borderId="0"/>
    <xf numFmtId="0" fontId="7" fillId="0" borderId="0">
      <protection locked="0"/>
    </xf>
    <xf numFmtId="0" fontId="1" fillId="0" borderId="0"/>
    <xf numFmtId="0" fontId="9" fillId="0" borderId="0">
      <alignment vertical="center"/>
    </xf>
    <xf numFmtId="0" fontId="9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</cellStyleXfs>
  <cellXfs count="3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2" fillId="2" borderId="0" xfId="0" applyFont="1" applyFill="1" applyBorder="1"/>
    <xf numFmtId="0" fontId="2" fillId="2" borderId="0" xfId="0" applyFont="1" applyFill="1"/>
    <xf numFmtId="0" fontId="5" fillId="0" borderId="1" xfId="3" applyFont="1" applyBorder="1"/>
    <xf numFmtId="0" fontId="6" fillId="2" borderId="1" xfId="3" applyFont="1" applyFill="1" applyBorder="1" applyAlignment="1">
      <alignment horizontal="left"/>
    </xf>
    <xf numFmtId="164" fontId="6" fillId="2" borderId="1" xfId="3" applyNumberFormat="1" applyFont="1" applyFill="1" applyBorder="1" applyAlignment="1"/>
    <xf numFmtId="165" fontId="5" fillId="2" borderId="1" xfId="4" applyNumberFormat="1" applyFont="1" applyFill="1" applyBorder="1" applyAlignment="1"/>
    <xf numFmtId="165" fontId="5" fillId="2" borderId="1" xfId="1" applyNumberFormat="1" applyFont="1" applyFill="1" applyBorder="1"/>
    <xf numFmtId="165" fontId="6" fillId="2" borderId="1" xfId="1" applyNumberFormat="1" applyFont="1" applyFill="1" applyBorder="1" applyAlignment="1"/>
    <xf numFmtId="165" fontId="5" fillId="0" borderId="1" xfId="4" applyNumberFormat="1" applyFont="1" applyBorder="1"/>
    <xf numFmtId="165" fontId="6" fillId="0" borderId="1" xfId="1" applyNumberFormat="1" applyFont="1" applyBorder="1" applyAlignment="1"/>
    <xf numFmtId="0" fontId="6" fillId="0" borderId="1" xfId="3" applyFont="1" applyBorder="1" applyAlignment="1"/>
    <xf numFmtId="165" fontId="6" fillId="0" borderId="1" xfId="5" applyNumberFormat="1" applyFont="1" applyBorder="1" applyAlignment="1"/>
    <xf numFmtId="0" fontId="3" fillId="2" borderId="1" xfId="2" quotePrefix="1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165" fontId="2" fillId="2" borderId="1" xfId="1" applyNumberFormat="1" applyFont="1" applyFill="1" applyBorder="1"/>
    <xf numFmtId="0" fontId="2" fillId="0" borderId="0" xfId="0" applyFont="1" applyFill="1" applyBorder="1"/>
    <xf numFmtId="165" fontId="5" fillId="0" borderId="1" xfId="4" applyNumberFormat="1" applyFont="1" applyFill="1" applyBorder="1" applyAlignment="1"/>
    <xf numFmtId="165" fontId="5" fillId="0" borderId="1" xfId="1" applyNumberFormat="1" applyFont="1" applyBorder="1"/>
    <xf numFmtId="0" fontId="2" fillId="2" borderId="1" xfId="0" applyFont="1" applyFill="1" applyBorder="1"/>
    <xf numFmtId="16" fontId="2" fillId="2" borderId="1" xfId="0" applyNumberFormat="1" applyFont="1" applyFill="1" applyBorder="1"/>
    <xf numFmtId="0" fontId="2" fillId="0" borderId="1" xfId="0" applyFont="1" applyBorder="1"/>
    <xf numFmtId="0" fontId="2" fillId="2" borderId="0" xfId="0" applyFont="1" applyFill="1" applyAlignment="1">
      <alignment horizontal="left"/>
    </xf>
    <xf numFmtId="165" fontId="2" fillId="2" borderId="0" xfId="1" applyNumberFormat="1" applyFont="1" applyFill="1"/>
    <xf numFmtId="0" fontId="5" fillId="0" borderId="1" xfId="3" applyFont="1" applyBorder="1"/>
    <xf numFmtId="0" fontId="6" fillId="2" borderId="1" xfId="3" applyFont="1" applyFill="1" applyBorder="1" applyAlignment="1">
      <alignment horizontal="left"/>
    </xf>
    <xf numFmtId="164" fontId="6" fillId="2" borderId="1" xfId="3" applyNumberFormat="1" applyFont="1" applyFill="1" applyBorder="1" applyAlignment="1"/>
    <xf numFmtId="165" fontId="5" fillId="2" borderId="1" xfId="4" applyNumberFormat="1" applyFont="1" applyFill="1" applyBorder="1" applyAlignment="1"/>
    <xf numFmtId="165" fontId="5" fillId="2" borderId="1" xfId="1" applyNumberFormat="1" applyFont="1" applyFill="1" applyBorder="1"/>
    <xf numFmtId="165" fontId="6" fillId="2" borderId="1" xfId="1" applyNumberFormat="1" applyFont="1" applyFill="1" applyBorder="1" applyAlignment="1"/>
    <xf numFmtId="165" fontId="5" fillId="0" borderId="1" xfId="4" applyNumberFormat="1" applyFont="1" applyBorder="1"/>
    <xf numFmtId="165" fontId="6" fillId="0" borderId="1" xfId="1" applyNumberFormat="1" applyFont="1" applyBorder="1" applyAlignment="1"/>
    <xf numFmtId="165" fontId="6" fillId="0" borderId="1" xfId="5" applyNumberFormat="1" applyFont="1" applyBorder="1" applyAlignment="1"/>
    <xf numFmtId="165" fontId="5" fillId="0" borderId="1" xfId="1" applyNumberFormat="1" applyFont="1" applyBorder="1"/>
  </cellXfs>
  <cellStyles count="34">
    <cellStyle name="Comma" xfId="1" builtinId="3"/>
    <cellStyle name="Comma [0] 2" xfId="6" xr:uid="{00000000-0005-0000-0000-000001000000}"/>
    <cellStyle name="Comma [0] 3" xfId="7" xr:uid="{00000000-0005-0000-0000-000002000000}"/>
    <cellStyle name="Comma 2" xfId="8" xr:uid="{00000000-0005-0000-0000-000003000000}"/>
    <cellStyle name="Comma 2 2" xfId="9" xr:uid="{00000000-0005-0000-0000-000004000000}"/>
    <cellStyle name="Comma 2 2 2" xfId="4" xr:uid="{00000000-0005-0000-0000-000005000000}"/>
    <cellStyle name="Comma 2 2 2 2" xfId="10" xr:uid="{00000000-0005-0000-0000-000006000000}"/>
    <cellStyle name="Comma 2 3" xfId="11" xr:uid="{00000000-0005-0000-0000-000007000000}"/>
    <cellStyle name="Comma 3" xfId="12" xr:uid="{00000000-0005-0000-0000-000008000000}"/>
    <cellStyle name="Comma 3 2" xfId="13" xr:uid="{00000000-0005-0000-0000-000009000000}"/>
    <cellStyle name="Comma 4" xfId="14" xr:uid="{00000000-0005-0000-0000-00000A000000}"/>
    <cellStyle name="Comma 5" xfId="15" xr:uid="{00000000-0005-0000-0000-00000B000000}"/>
    <cellStyle name="Comma 6" xfId="5" xr:uid="{00000000-0005-0000-0000-00000C000000}"/>
    <cellStyle name="Excel Built-in Normal" xfId="16" xr:uid="{00000000-0005-0000-0000-00000D000000}"/>
    <cellStyle name="Normal" xfId="0" builtinId="0"/>
    <cellStyle name="Normal 2" xfId="17" xr:uid="{00000000-0005-0000-0000-00000F000000}"/>
    <cellStyle name="Normal 2 2" xfId="18" xr:uid="{00000000-0005-0000-0000-000010000000}"/>
    <cellStyle name="Normal 2 2 2" xfId="19" xr:uid="{00000000-0005-0000-0000-000011000000}"/>
    <cellStyle name="Normal 2 20" xfId="20" xr:uid="{00000000-0005-0000-0000-000012000000}"/>
    <cellStyle name="Normal 2 3" xfId="21" xr:uid="{00000000-0005-0000-0000-000013000000}"/>
    <cellStyle name="Normal 3" xfId="22" xr:uid="{00000000-0005-0000-0000-000014000000}"/>
    <cellStyle name="Normal 3 2" xfId="23" xr:uid="{00000000-0005-0000-0000-000015000000}"/>
    <cellStyle name="Normal 3 3" xfId="24" xr:uid="{00000000-0005-0000-0000-000016000000}"/>
    <cellStyle name="Normal 4" xfId="25" xr:uid="{00000000-0005-0000-0000-000017000000}"/>
    <cellStyle name="Normal 40" xfId="26" xr:uid="{00000000-0005-0000-0000-000018000000}"/>
    <cellStyle name="Normal 5" xfId="27" xr:uid="{00000000-0005-0000-0000-000019000000}"/>
    <cellStyle name="Normal 6" xfId="28" xr:uid="{00000000-0005-0000-0000-00001A000000}"/>
    <cellStyle name="Normal 6 2" xfId="29" xr:uid="{00000000-0005-0000-0000-00001B000000}"/>
    <cellStyle name="Normal 6 2 2" xfId="30" xr:uid="{00000000-0005-0000-0000-00001C000000}"/>
    <cellStyle name="Normal 6 3" xfId="3" xr:uid="{00000000-0005-0000-0000-00001D000000}"/>
    <cellStyle name="Normal 6 3 2" xfId="31" xr:uid="{00000000-0005-0000-0000-00001E000000}"/>
    <cellStyle name="Normal 6 3 3" xfId="32" xr:uid="{00000000-0005-0000-0000-00001F000000}"/>
    <cellStyle name="Normal 8" xfId="33" xr:uid="{00000000-0005-0000-0000-000020000000}"/>
    <cellStyle name="Normal_DB No RC_1" xfId="2" xr:uid="{00000000-0005-0000-0000-00002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%20JWD\BELOW%20THE%20LANE\POS\SARUNG,ROMPI,kaos\JADWAL%20PEMBAGIAN%20SARUNG%20201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OKASI"/>
      <sheetName val="RENCANA PER PSR"/>
      <sheetName val="CEK"/>
      <sheetName val="Sheet1"/>
      <sheetName val="ACTUAL PSR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2"/>
  <sheetViews>
    <sheetView tabSelected="1" zoomScale="80" zoomScaleNormal="8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17" sqref="D17"/>
    </sheetView>
  </sheetViews>
  <sheetFormatPr defaultRowHeight="12.75" x14ac:dyDescent="0.2"/>
  <cols>
    <col min="1" max="1" width="4.140625" style="7" customWidth="1"/>
    <col min="2" max="2" width="0.140625" style="7" customWidth="1"/>
    <col min="3" max="3" width="12.140625" style="7" hidden="1" customWidth="1"/>
    <col min="4" max="4" width="17.28515625" style="7" customWidth="1"/>
    <col min="5" max="5" width="27.42578125" style="7" customWidth="1"/>
    <col min="6" max="6" width="9" style="7" customWidth="1"/>
    <col min="7" max="7" width="13.42578125" style="7" bestFit="1" customWidth="1"/>
    <col min="8" max="8" width="23" style="27" customWidth="1"/>
    <col min="9" max="9" width="13.42578125" style="28" bestFit="1" customWidth="1"/>
    <col min="10" max="10" width="17" style="28" bestFit="1" customWidth="1"/>
    <col min="11" max="11" width="15.140625" style="28" bestFit="1" customWidth="1"/>
    <col min="12" max="12" width="16.7109375" style="28" bestFit="1" customWidth="1"/>
    <col min="13" max="13" width="17.7109375" style="28" bestFit="1" customWidth="1"/>
    <col min="14" max="14" width="17.85546875" style="28" bestFit="1" customWidth="1"/>
    <col min="15" max="15" width="15" style="28" bestFit="1" customWidth="1"/>
    <col min="16" max="16" width="13.42578125" style="27" customWidth="1"/>
    <col min="17" max="17" width="16.140625" style="27" customWidth="1"/>
    <col min="18" max="18" width="15" style="27" customWidth="1"/>
    <col min="19" max="20" width="9.140625" style="6"/>
    <col min="21" max="16384" width="9.140625" style="7"/>
  </cols>
  <sheetData>
    <row r="1" spans="1:20" ht="36" customHeight="1" x14ac:dyDescent="0.2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5" t="s">
        <v>15</v>
      </c>
      <c r="Q1" s="5" t="s">
        <v>16</v>
      </c>
      <c r="R1" s="5" t="s">
        <v>17</v>
      </c>
    </row>
    <row r="2" spans="1:20" x14ac:dyDescent="0.2">
      <c r="A2" s="8">
        <v>1</v>
      </c>
      <c r="B2" s="9" t="s">
        <v>18</v>
      </c>
      <c r="C2" s="10" t="s">
        <v>19</v>
      </c>
      <c r="D2" s="10">
        <v>43241</v>
      </c>
      <c r="E2" s="11" t="s">
        <v>20</v>
      </c>
      <c r="F2" s="12">
        <v>125</v>
      </c>
      <c r="G2" s="13">
        <v>10</v>
      </c>
      <c r="H2" s="14" t="s">
        <v>21</v>
      </c>
      <c r="I2" s="14">
        <v>10625000</v>
      </c>
      <c r="J2" s="14">
        <f t="shared" ref="J2:J10" si="0">+F2*2500</f>
        <v>312500</v>
      </c>
      <c r="K2" s="15">
        <v>300000</v>
      </c>
      <c r="L2" s="15">
        <f>1200*3000</f>
        <v>3600000</v>
      </c>
      <c r="M2" s="16"/>
      <c r="N2" s="14">
        <v>500000</v>
      </c>
      <c r="O2" s="17">
        <f t="shared" ref="O2:O10" si="1">+I2+J2+K2+L2+M2+N2</f>
        <v>15337500</v>
      </c>
      <c r="P2" s="18" t="s">
        <v>37</v>
      </c>
      <c r="Q2" s="19" t="s">
        <v>35</v>
      </c>
      <c r="R2" s="20" t="s">
        <v>36</v>
      </c>
    </row>
    <row r="3" spans="1:20" x14ac:dyDescent="0.2">
      <c r="A3" s="8">
        <v>2</v>
      </c>
      <c r="B3" s="9" t="s">
        <v>18</v>
      </c>
      <c r="C3" s="10" t="s">
        <v>19</v>
      </c>
      <c r="D3" s="10">
        <v>43242</v>
      </c>
      <c r="E3" s="11" t="s">
        <v>22</v>
      </c>
      <c r="F3" s="12">
        <v>100</v>
      </c>
      <c r="G3" s="13">
        <v>10</v>
      </c>
      <c r="H3" s="14" t="s">
        <v>23</v>
      </c>
      <c r="I3" s="14">
        <f>85000*F3</f>
        <v>8500000</v>
      </c>
      <c r="J3" s="14">
        <f t="shared" si="0"/>
        <v>250000</v>
      </c>
      <c r="K3" s="16"/>
      <c r="L3" s="16"/>
      <c r="M3" s="16"/>
      <c r="N3" s="14">
        <v>500000</v>
      </c>
      <c r="O3" s="37">
        <f t="shared" si="1"/>
        <v>9250000</v>
      </c>
      <c r="P3" s="18" t="s">
        <v>37</v>
      </c>
      <c r="Q3" s="19" t="s">
        <v>35</v>
      </c>
      <c r="R3" s="20" t="s">
        <v>36</v>
      </c>
      <c r="S3" s="21"/>
      <c r="T3" s="21"/>
    </row>
    <row r="4" spans="1:20" x14ac:dyDescent="0.2">
      <c r="A4" s="8">
        <v>3</v>
      </c>
      <c r="B4" s="9" t="s">
        <v>18</v>
      </c>
      <c r="C4" s="10" t="s">
        <v>19</v>
      </c>
      <c r="D4" s="10">
        <v>43243</v>
      </c>
      <c r="E4" s="11" t="s">
        <v>24</v>
      </c>
      <c r="F4" s="12">
        <v>160</v>
      </c>
      <c r="G4" s="13">
        <v>10</v>
      </c>
      <c r="H4" s="14" t="s">
        <v>25</v>
      </c>
      <c r="I4" s="14">
        <f>+F4*85000</f>
        <v>13600000</v>
      </c>
      <c r="J4" s="14">
        <f t="shared" si="0"/>
        <v>400000</v>
      </c>
      <c r="K4" s="22"/>
      <c r="L4" s="16"/>
      <c r="M4" s="16"/>
      <c r="N4" s="14">
        <v>500000</v>
      </c>
      <c r="O4" s="37">
        <f t="shared" si="1"/>
        <v>14500000</v>
      </c>
      <c r="P4" s="18" t="s">
        <v>37</v>
      </c>
      <c r="Q4" s="19" t="s">
        <v>35</v>
      </c>
      <c r="R4" s="20" t="s">
        <v>36</v>
      </c>
    </row>
    <row r="5" spans="1:20" x14ac:dyDescent="0.2">
      <c r="A5" s="8">
        <v>4</v>
      </c>
      <c r="B5" s="9" t="s">
        <v>18</v>
      </c>
      <c r="C5" s="10" t="s">
        <v>19</v>
      </c>
      <c r="D5" s="10">
        <v>43244</v>
      </c>
      <c r="E5" s="11" t="s">
        <v>26</v>
      </c>
      <c r="F5" s="12">
        <v>120</v>
      </c>
      <c r="G5" s="13">
        <v>10</v>
      </c>
      <c r="H5" s="14" t="s">
        <v>27</v>
      </c>
      <c r="I5" s="14">
        <f>85000*F5</f>
        <v>10200000</v>
      </c>
      <c r="J5" s="14">
        <f t="shared" si="0"/>
        <v>300000</v>
      </c>
      <c r="K5" s="16"/>
      <c r="L5" s="16"/>
      <c r="M5" s="16"/>
      <c r="N5" s="14">
        <v>500000</v>
      </c>
      <c r="O5" s="37">
        <f t="shared" si="1"/>
        <v>11000000</v>
      </c>
      <c r="P5" s="18" t="s">
        <v>37</v>
      </c>
      <c r="Q5" s="19" t="s">
        <v>35</v>
      </c>
      <c r="R5" s="20" t="s">
        <v>36</v>
      </c>
    </row>
    <row r="6" spans="1:20" x14ac:dyDescent="0.2">
      <c r="A6" s="8">
        <v>5</v>
      </c>
      <c r="B6" s="9" t="s">
        <v>18</v>
      </c>
      <c r="C6" s="10" t="s">
        <v>19</v>
      </c>
      <c r="D6" s="10">
        <v>43245</v>
      </c>
      <c r="E6" s="11" t="s">
        <v>28</v>
      </c>
      <c r="F6" s="12">
        <v>80</v>
      </c>
      <c r="G6" s="13">
        <v>10</v>
      </c>
      <c r="H6" s="14" t="s">
        <v>29</v>
      </c>
      <c r="I6" s="14">
        <f>80000*F6</f>
        <v>6400000</v>
      </c>
      <c r="J6" s="14">
        <f t="shared" si="0"/>
        <v>200000</v>
      </c>
      <c r="K6" s="16"/>
      <c r="L6" s="16"/>
      <c r="M6" s="16"/>
      <c r="N6" s="14">
        <v>500000</v>
      </c>
      <c r="O6" s="37">
        <f t="shared" si="1"/>
        <v>7100000</v>
      </c>
      <c r="P6" s="18" t="s">
        <v>37</v>
      </c>
      <c r="Q6" s="19" t="s">
        <v>35</v>
      </c>
      <c r="R6" s="20" t="s">
        <v>36</v>
      </c>
    </row>
    <row r="7" spans="1:20" x14ac:dyDescent="0.2">
      <c r="A7" s="29">
        <v>6</v>
      </c>
      <c r="B7" s="30" t="s">
        <v>18</v>
      </c>
      <c r="C7" s="31" t="s">
        <v>19</v>
      </c>
      <c r="D7" s="31">
        <v>43249</v>
      </c>
      <c r="E7" s="32" t="s">
        <v>38</v>
      </c>
      <c r="F7" s="33">
        <v>80</v>
      </c>
      <c r="G7" s="34">
        <v>10</v>
      </c>
      <c r="H7" s="35" t="s">
        <v>39</v>
      </c>
      <c r="I7" s="38">
        <f>75000*F8</f>
        <v>9375000</v>
      </c>
      <c r="J7" s="35">
        <v>200000</v>
      </c>
      <c r="K7" s="36"/>
      <c r="L7" s="36"/>
      <c r="M7" s="36"/>
      <c r="N7" s="35">
        <v>500000</v>
      </c>
      <c r="O7" s="37">
        <f t="shared" si="1"/>
        <v>10075000</v>
      </c>
      <c r="P7" s="18" t="s">
        <v>37</v>
      </c>
      <c r="Q7" s="19" t="s">
        <v>35</v>
      </c>
      <c r="R7" s="20" t="s">
        <v>36</v>
      </c>
    </row>
    <row r="8" spans="1:20" x14ac:dyDescent="0.2">
      <c r="A8" s="8">
        <v>7</v>
      </c>
      <c r="B8" s="9" t="s">
        <v>18</v>
      </c>
      <c r="C8" s="10" t="s">
        <v>19</v>
      </c>
      <c r="D8" s="10">
        <v>43248</v>
      </c>
      <c r="E8" s="11" t="s">
        <v>30</v>
      </c>
      <c r="F8" s="12">
        <v>125</v>
      </c>
      <c r="G8" s="13">
        <v>10</v>
      </c>
      <c r="H8" s="14" t="s">
        <v>31</v>
      </c>
      <c r="I8" s="23">
        <f>+F8*80000</f>
        <v>10000000</v>
      </c>
      <c r="J8" s="14">
        <f t="shared" si="0"/>
        <v>312500</v>
      </c>
      <c r="K8" s="15"/>
      <c r="L8" s="15"/>
      <c r="M8" s="15"/>
      <c r="N8" s="14">
        <v>500000</v>
      </c>
      <c r="O8" s="37">
        <f t="shared" si="1"/>
        <v>10812500</v>
      </c>
      <c r="P8" s="18" t="s">
        <v>37</v>
      </c>
      <c r="Q8" s="19" t="s">
        <v>35</v>
      </c>
      <c r="R8" s="20" t="s">
        <v>36</v>
      </c>
    </row>
    <row r="9" spans="1:20" x14ac:dyDescent="0.2">
      <c r="A9" s="8">
        <v>8</v>
      </c>
      <c r="B9" s="9" t="s">
        <v>18</v>
      </c>
      <c r="C9" s="10" t="s">
        <v>19</v>
      </c>
      <c r="D9" s="10">
        <v>43250</v>
      </c>
      <c r="E9" s="11" t="s">
        <v>32</v>
      </c>
      <c r="F9" s="13">
        <v>100</v>
      </c>
      <c r="G9" s="13">
        <v>10</v>
      </c>
      <c r="H9" s="14" t="s">
        <v>21</v>
      </c>
      <c r="I9" s="15">
        <f>80000*F9</f>
        <v>8000000</v>
      </c>
      <c r="J9" s="14">
        <f t="shared" si="0"/>
        <v>250000</v>
      </c>
      <c r="K9" s="15"/>
      <c r="L9" s="15"/>
      <c r="M9" s="15"/>
      <c r="N9" s="14">
        <v>500000</v>
      </c>
      <c r="O9" s="37">
        <f t="shared" si="1"/>
        <v>8750000</v>
      </c>
      <c r="P9" s="18" t="s">
        <v>37</v>
      </c>
      <c r="Q9" s="19" t="s">
        <v>35</v>
      </c>
      <c r="R9" s="20" t="s">
        <v>36</v>
      </c>
    </row>
    <row r="10" spans="1:20" x14ac:dyDescent="0.2">
      <c r="A10" s="8">
        <v>9</v>
      </c>
      <c r="B10" s="9" t="s">
        <v>18</v>
      </c>
      <c r="C10" s="10" t="s">
        <v>19</v>
      </c>
      <c r="D10" s="10">
        <v>43251</v>
      </c>
      <c r="E10" s="11" t="s">
        <v>33</v>
      </c>
      <c r="F10" s="12">
        <v>200</v>
      </c>
      <c r="G10" s="13">
        <v>10</v>
      </c>
      <c r="H10" s="14" t="s">
        <v>34</v>
      </c>
      <c r="I10" s="23">
        <f>80000*F10</f>
        <v>16000000</v>
      </c>
      <c r="J10" s="14">
        <f t="shared" si="0"/>
        <v>500000</v>
      </c>
      <c r="K10" s="15"/>
      <c r="L10" s="15"/>
      <c r="M10" s="15"/>
      <c r="N10" s="14">
        <v>500000</v>
      </c>
      <c r="O10" s="37">
        <f t="shared" si="1"/>
        <v>17000000</v>
      </c>
      <c r="P10" s="18" t="s">
        <v>37</v>
      </c>
      <c r="Q10" s="19" t="s">
        <v>35</v>
      </c>
      <c r="R10" s="20" t="s">
        <v>36</v>
      </c>
    </row>
    <row r="11" spans="1:20" x14ac:dyDescent="0.2">
      <c r="A11" s="24">
        <v>10</v>
      </c>
      <c r="B11" s="24"/>
      <c r="C11" s="24"/>
      <c r="D11" s="25"/>
      <c r="E11" s="24"/>
      <c r="F11" s="24"/>
      <c r="G11" s="24"/>
      <c r="H11" s="26"/>
      <c r="I11" s="20"/>
      <c r="J11" s="20"/>
      <c r="K11" s="20"/>
      <c r="L11" s="20"/>
      <c r="M11" s="20"/>
      <c r="N11" s="20"/>
      <c r="O11" s="20"/>
      <c r="P11" s="19"/>
      <c r="Q11" s="19"/>
      <c r="R11" s="19"/>
    </row>
    <row r="12" spans="1:20" x14ac:dyDescent="0.2">
      <c r="A12" s="24">
        <v>11</v>
      </c>
      <c r="B12" s="24"/>
      <c r="C12" s="24"/>
      <c r="D12" s="25"/>
      <c r="E12" s="24"/>
      <c r="F12" s="24"/>
      <c r="G12" s="24"/>
      <c r="H12" s="26"/>
      <c r="I12" s="20">
        <f t="shared" ref="I12:N12" si="2">SUM(I2:I11)</f>
        <v>92700000</v>
      </c>
      <c r="J12" s="20">
        <f t="shared" si="2"/>
        <v>2725000</v>
      </c>
      <c r="K12" s="20">
        <f t="shared" si="2"/>
        <v>300000</v>
      </c>
      <c r="L12" s="20">
        <f t="shared" si="2"/>
        <v>3600000</v>
      </c>
      <c r="M12" s="20">
        <f t="shared" si="2"/>
        <v>0</v>
      </c>
      <c r="N12" s="20">
        <f t="shared" si="2"/>
        <v>4500000</v>
      </c>
      <c r="O12" s="20">
        <f>SUM(O2:O11)</f>
        <v>103825000</v>
      </c>
      <c r="P12" s="19"/>
      <c r="Q12" s="19"/>
      <c r="R12" s="19"/>
    </row>
  </sheetData>
  <autoFilter ref="A1:R12" xr:uid="{00000000-0009-0000-0000-000000000000}"/>
  <pageMargins left="0.25" right="0.25" top="0.75" bottom="0.75" header="0.3" footer="0.3"/>
  <pageSetup scale="54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RENCANA BUKBER</vt:lpstr>
      <vt:lpstr>'RENCANA BUKBER'!Print_Area</vt:lpstr>
      <vt:lpstr>'RENCANA BUKBER'!Print_Titles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</dc:creator>
  <cp:lastModifiedBy>MADINAH</cp:lastModifiedBy>
  <cp:lastPrinted>2019-04-26T03:04:43Z</cp:lastPrinted>
  <dcterms:created xsi:type="dcterms:W3CDTF">2019-04-25T08:11:19Z</dcterms:created>
  <dcterms:modified xsi:type="dcterms:W3CDTF">2019-04-26T03:12:53Z</dcterms:modified>
</cp:coreProperties>
</file>