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 A\DATA SALES\LPAP 2019\"/>
    </mc:Choice>
  </mc:AlternateContent>
  <xr:revisionPtr revIDLastSave="0" documentId="13_ncr:1_{B2E9DE54-7870-40A0-9217-5576F535F7B6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Promo Mailer JuLi'19" sheetId="5" r:id="rId1"/>
    <sheet name="Lampiran" sheetId="6" r:id="rId2"/>
  </sheets>
  <definedNames>
    <definedName name="_xlnm.Print_Area" localSheetId="1">Lampiran!#REF!</definedName>
    <definedName name="_xlnm.Print_Area" localSheetId="0">'Promo Mailer JuLi''19'!$A$2:$E$12</definedName>
  </definedNames>
  <calcPr calcId="181029"/>
</workbook>
</file>

<file path=xl/calcChain.xml><?xml version="1.0" encoding="utf-8"?>
<calcChain xmlns="http://schemas.openxmlformats.org/spreadsheetml/2006/main">
  <c r="E18" i="6" l="1"/>
  <c r="H18" i="6"/>
  <c r="I16" i="6"/>
  <c r="G16" i="6"/>
  <c r="H16" i="6" s="1"/>
  <c r="G15" i="6"/>
  <c r="H15" i="6"/>
  <c r="H14" i="6"/>
  <c r="I5" i="6"/>
  <c r="H13" i="6"/>
  <c r="H12" i="6"/>
  <c r="G13" i="6"/>
  <c r="G14" i="6"/>
  <c r="I12" i="6" l="1"/>
  <c r="H11" i="6" l="1"/>
  <c r="H10" i="6"/>
  <c r="H9" i="6"/>
  <c r="I11" i="6"/>
  <c r="G12" i="6" l="1"/>
  <c r="I10" i="6" l="1"/>
  <c r="I9" i="6"/>
  <c r="G8" i="6" l="1"/>
  <c r="G7" i="6"/>
  <c r="H7" i="6" s="1"/>
  <c r="G6" i="6"/>
  <c r="H6" i="6" s="1"/>
  <c r="G5" i="6"/>
  <c r="H5" i="6" s="1"/>
  <c r="H8" i="6" l="1"/>
  <c r="E13" i="5"/>
</calcChain>
</file>

<file path=xl/sharedStrings.xml><?xml version="1.0" encoding="utf-8"?>
<sst xmlns="http://schemas.openxmlformats.org/spreadsheetml/2006/main" count="72" uniqueCount="59">
  <si>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</si>
  <si>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</si>
  <si>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</si>
  <si>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</si>
  <si>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</si>
  <si>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</si>
  <si>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</si>
  <si>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</si>
  <si>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</si>
  <si>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</si>
  <si>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</si>
  <si>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</si>
  <si>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</si>
  <si>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</si>
  <si>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</si>
  <si>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</si>
  <si>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</si>
  <si>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</si>
  <si>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Estimasi klaim Promo</t>
  </si>
  <si>
    <t xml:space="preserve">Total Biaya Mailer </t>
  </si>
  <si>
    <t>Mailer Kara Santan di ALFAMART</t>
  </si>
  <si>
    <t>PROMO MAILER KARA SANTAN</t>
  </si>
  <si>
    <t>IDM</t>
  </si>
  <si>
    <t>REKAP PROMO MAILER MEI 2018</t>
  </si>
  <si>
    <t>Kara Santan 200 ml, Sun Kara 200 ml, Sun Kara TCA &amp; Sun Kara Powder</t>
  </si>
  <si>
    <t>Sun Kara TCA 65 ml</t>
  </si>
  <si>
    <t xml:space="preserve">Sun Kara 200 ml </t>
  </si>
  <si>
    <t>PROMO INSTORE KARA SANTAN</t>
  </si>
  <si>
    <t>Potongan Rp. 1,000 /pcs Kara Santan 200 ml (10,200==&gt;9,200)</t>
  </si>
  <si>
    <t>IDG</t>
  </si>
  <si>
    <t>Potongan Rp. 1,400 /2pcs Sun Kara TCA 65 ml (7,000 ==&gt;5,000 /2pcs)</t>
  </si>
  <si>
    <t>Potongan Rp. 800 /pcs Sun Kara 200 ml (9,500 ==&gt;8,500 /pcs)</t>
  </si>
  <si>
    <t>16 - 31 Juli 2019</t>
  </si>
  <si>
    <t>Potongan Rp. 500 /pcs Sun Kara Powder 20 gr (4,800 ==&gt;1,900 /pcs)</t>
  </si>
  <si>
    <t>03 - 09 Juli 2019</t>
  </si>
  <si>
    <t>Potongan Rp. 900 /pcs Sun Kara TCA 65 ml (3,400 ==&gt;2,500 /pcs)</t>
  </si>
  <si>
    <t>17 - 23 Juli 2019</t>
  </si>
  <si>
    <t>24 - 31 Juli 2019</t>
  </si>
  <si>
    <t>Potongan Rp. 1,500 /pcs Sun Kara 200 ml (9,800 ==&gt;8,000 /pcs)</t>
  </si>
  <si>
    <t xml:space="preserve">11 - 17 Juli 2019 </t>
  </si>
  <si>
    <t>Potongan Rp. 1,000 /2pcs Sun Kara Powder 20 gr (3,980 ==&gt;, 2,990/2pcs)</t>
  </si>
  <si>
    <t>Potongan Rp. 900 /pcs Kara Santan 200 ml (9,490==&gt;8,490)</t>
  </si>
  <si>
    <t>Potongan Rp. 800 /pcs Sun Kara 200 ml (8,890 ==&gt;7,990 /pcs)</t>
  </si>
  <si>
    <t>Potongan Rp. 1,300 /2pcs Sun Kara TCA 65 ml (6,590 ==&gt;4,990 /2pcs)</t>
  </si>
  <si>
    <t>Potongan Rp. 1,000 /ktn Sun Kara TCA 65 ml (85,200 ==&gt;82,500 /ktn)</t>
  </si>
  <si>
    <t>01 - 31 Juli 2019</t>
  </si>
  <si>
    <t>16 - 31 JuLi 2019</t>
  </si>
  <si>
    <t>Biaya Mailer Rp. 120,000,000 + Estimasi Claim Promo Rp. 171,140,640 = Rp. 291,140,640</t>
  </si>
  <si>
    <t>PROMO MAILER KARA SANTAN di IDM</t>
  </si>
  <si>
    <t>PROMO INSTORE KARA SANTAN  di IDM</t>
  </si>
  <si>
    <t>Biaya Mailer Rp. 80,000,000 + Estimasi Claim Promo Rp. 76,674,000 = Rp. 156,674,000</t>
  </si>
  <si>
    <t>Estimasi Claim Promo Rp. 185,554,800</t>
  </si>
  <si>
    <t>Biaya Mailer Rp. 80,000,000 + Estimasi Claim Promo Rp. 185,554,800 = Rp. 265,554,800</t>
  </si>
  <si>
    <t>Mailer Kara Santan di LSI</t>
  </si>
  <si>
    <t>11 - 17 Juli 2019</t>
  </si>
  <si>
    <t>Biaya Mailer Rp. 35,000,000 + Estimasi Claim Promo Rp. 45,391,500 = Rp. 8,391,500</t>
  </si>
  <si>
    <t>Instore Kara Santan di INDOGROSIR</t>
  </si>
  <si>
    <t>Estimasi Claim Promo Rp. 38,500,000</t>
  </si>
  <si>
    <t>Total Biaya Promo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</si>
</sst>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5" fontId="3" fillId="0" borderId="8" xfId="1" applyNumberFormat="1" applyFont="1" applyBorder="1" applyAlignment="1">
      <alignment vertic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vertical="center"/>
    </xf>
    <xf numFmtId="165" fontId="3" fillId="0" borderId="9" xfId="0" applyNumberFormat="1" applyFont="1" applyBorder="1"/>
    <xf numFmtId="0" fontId="3" fillId="0" borderId="3" xfId="0" applyFont="1" applyBorder="1" applyAlignment="1">
      <alignment horizontal="center" vertical="center"/>
    </xf>
    <xf numFmtId="165" fontId="3" fillId="0" borderId="14" xfId="1" applyNumberFormat="1" applyFont="1" applyBorder="1" applyAlignment="1">
      <alignment vertical="center"/>
    </xf>
    <xf numFmtId="0" fontId="3" fillId="0" borderId="9" xfId="0" applyFont="1" applyBorder="1"/>
    <xf numFmtId="165" fontId="3" fillId="0" borderId="8" xfId="0" applyNumberFormat="1" applyFont="1" applyBorder="1"/>
    <xf numFmtId="165" fontId="3" fillId="0" borderId="14" xfId="1" applyNumberFormat="1" applyFont="1" applyBorder="1" applyAlignment="1">
      <alignment horizontal="center" vertical="center"/>
    </xf>
    <xf numFmtId="165" fontId="3" fillId="0" borderId="14" xfId="0" applyNumberFormat="1" applyFont="1" applyBorder="1"/>
    <xf numFmtId="165" fontId="3" fillId="0" borderId="9" xfId="1" applyNumberFormat="1" applyFont="1" applyBorder="1" applyAlignment="1">
      <alignment horizontal="center" vertical="center"/>
    </xf>
    <xf numFmtId="0" fontId="3" fillId="0" borderId="14" xfId="0" applyFont="1" applyBorder="1"/>
    <xf numFmtId="165" fontId="3" fillId="2" borderId="8" xfId="0" applyNumberFormat="1" applyFont="1" applyFill="1" applyBorder="1"/>
    <xf numFmtId="165" fontId="3" fillId="0" borderId="3" xfId="1" applyNumberFormat="1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Fill="1" applyBorder="1"/>
    <xf numFmtId="165" fontId="3" fillId="0" borderId="0" xfId="1" applyNumberFormat="1" applyFont="1" applyAlignment="1">
      <alignment horizontal="left"/>
    </xf>
    <xf numFmtId="165" fontId="3" fillId="0" borderId="0" xfId="0" applyNumberFormat="1" applyFont="1"/>
    <xf numFmtId="0" fontId="3" fillId="0" borderId="15" xfId="0" applyFont="1" applyBorder="1"/>
    <xf numFmtId="0" fontId="3" fillId="0" borderId="1" xfId="0" applyFont="1" applyBorder="1" applyAlignment="1">
      <alignment horizontal="left" vertical="center"/>
    </xf>
    <xf numFmtId="165" fontId="3" fillId="0" borderId="11" xfId="1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3" xfId="0" applyFont="1" applyBorder="1"/>
    <xf numFmtId="165" fontId="3" fillId="2" borderId="3" xfId="1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/>
    <xf numFmtId="165" fontId="0" fillId="0" borderId="3" xfId="1" applyNumberFormat="1" applyFont="1" applyBorder="1"/>
    <xf numFmtId="0" fontId="3" fillId="0" borderId="8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5" fontId="0" fillId="0" borderId="0" xfId="0" applyNumberFormat="1"/>
    <xf numFmtId="165" fontId="3" fillId="0" borderId="1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165" fontId="3" fillId="0" borderId="14" xfId="1" applyNumberFormat="1" applyFont="1" applyBorder="1"/>
    <xf numFmtId="165" fontId="3" fillId="0" borderId="8" xfId="1" applyNumberFormat="1" applyFont="1" applyBorder="1"/>
    <xf numFmtId="0" fontId="3" fillId="0" borderId="10" xfId="0" applyFont="1" applyBorder="1"/>
    <xf numFmtId="165" fontId="3" fillId="0" borderId="10" xfId="1" applyNumberFormat="1" applyFont="1" applyBorder="1"/>
    <xf numFmtId="165" fontId="3" fillId="2" borderId="10" xfId="1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/>
    <xf numFmtId="17" fontId="3" fillId="0" borderId="16" xfId="0" applyNumberFormat="1" applyFont="1" applyBorder="1"/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3"/>
  <sheetViews>
    <sheetView workbookViewId="0">
      <selection activeCell="E18" sqref="E18"/>
    </sheetView>
  </sheetViews>
  <sheetFormatPr defaultRowHeight="14.25" x14ac:dyDescent="0.2"/>
  <cols>
    <col min="1" max="1" width="4.42578125" style="22" bestFit="1" customWidth="1"/>
    <col min="2" max="2" width="21.140625" style="22" bestFit="1" customWidth="1"/>
    <col min="3" max="3" width="45.85546875" style="22" bestFit="1" customWidth="1"/>
    <col min="4" max="4" width="71.85546875" style="22" bestFit="1" customWidth="1"/>
    <col min="5" max="5" width="93.5703125" style="22" bestFit="1" customWidth="1"/>
    <col min="6" max="16384" width="9.140625" style="22"/>
  </cols>
  <sheetData>
    <row r="2" spans="1:5" x14ac:dyDescent="0.2">
      <c r="A2" s="57" t="s">
        <v>23</v>
      </c>
      <c r="B2" s="57"/>
      <c r="C2" s="57"/>
    </row>
    <row r="4" spans="1:5" x14ac:dyDescent="0.2">
      <c r="A4" s="23" t="s">
        <v>0</v>
      </c>
      <c r="B4" s="24" t="s">
        <v>4</v>
      </c>
      <c r="C4" s="23" t="s">
        <v>1</v>
      </c>
      <c r="D4" s="25" t="s">
        <v>3</v>
      </c>
      <c r="E4" s="23" t="s">
        <v>2</v>
      </c>
    </row>
    <row r="5" spans="1:5" x14ac:dyDescent="0.2">
      <c r="A5" s="26">
        <v>1</v>
      </c>
      <c r="B5" s="56" t="s">
        <v>46</v>
      </c>
      <c r="C5" s="27" t="s">
        <v>20</v>
      </c>
      <c r="D5" s="27" t="s">
        <v>24</v>
      </c>
      <c r="E5" s="27" t="s">
        <v>47</v>
      </c>
    </row>
    <row r="6" spans="1:5" x14ac:dyDescent="0.2">
      <c r="A6" s="26">
        <v>2</v>
      </c>
      <c r="B6" s="32" t="s">
        <v>34</v>
      </c>
      <c r="C6" s="31" t="s">
        <v>48</v>
      </c>
      <c r="D6" s="27" t="s">
        <v>26</v>
      </c>
      <c r="E6" s="27" t="s">
        <v>50</v>
      </c>
    </row>
    <row r="7" spans="1:5" x14ac:dyDescent="0.2">
      <c r="A7" s="26">
        <v>3</v>
      </c>
      <c r="B7" s="32" t="s">
        <v>36</v>
      </c>
      <c r="C7" s="31" t="s">
        <v>48</v>
      </c>
      <c r="D7" s="27" t="s">
        <v>25</v>
      </c>
      <c r="E7" s="27" t="s">
        <v>52</v>
      </c>
    </row>
    <row r="8" spans="1:5" x14ac:dyDescent="0.2">
      <c r="A8" s="26">
        <v>4</v>
      </c>
      <c r="B8" s="32" t="s">
        <v>37</v>
      </c>
      <c r="C8" s="31" t="s">
        <v>49</v>
      </c>
      <c r="D8" s="27" t="s">
        <v>25</v>
      </c>
      <c r="E8" s="27" t="s">
        <v>51</v>
      </c>
    </row>
    <row r="9" spans="1:5" x14ac:dyDescent="0.2">
      <c r="A9" s="26">
        <v>5</v>
      </c>
      <c r="B9" s="32" t="s">
        <v>54</v>
      </c>
      <c r="C9" s="27" t="s">
        <v>53</v>
      </c>
      <c r="D9" s="27" t="s">
        <v>24</v>
      </c>
      <c r="E9" s="27" t="s">
        <v>55</v>
      </c>
    </row>
    <row r="10" spans="1:5" x14ac:dyDescent="0.2">
      <c r="A10" s="26">
        <v>6</v>
      </c>
      <c r="B10" s="32" t="s">
        <v>45</v>
      </c>
      <c r="C10" s="27" t="s">
        <v>56</v>
      </c>
      <c r="D10" s="27" t="s">
        <v>25</v>
      </c>
      <c r="E10" s="27" t="s">
        <v>57</v>
      </c>
    </row>
    <row r="11" spans="1:5" x14ac:dyDescent="0.2">
      <c r="D11" s="28" t="s">
        <v>19</v>
      </c>
      <c r="E11" s="29">
        <v>315000000</v>
      </c>
    </row>
    <row r="12" spans="1:5" x14ac:dyDescent="0.2">
      <c r="D12" s="28" t="s">
        <v>18</v>
      </c>
      <c r="E12" s="30">
        <v>702815740</v>
      </c>
    </row>
    <row r="13" spans="1:5" x14ac:dyDescent="0.2">
      <c r="D13" s="28" t="s">
        <v>58</v>
      </c>
      <c r="E13" s="30">
        <f>SUM(E11:E12)</f>
        <v>1017815740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8"/>
  <sheetViews>
    <sheetView tabSelected="1"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B21" sqref="B21"/>
    </sheetView>
  </sheetViews>
  <sheetFormatPr defaultRowHeight="15" x14ac:dyDescent="0.25"/>
  <cols>
    <col min="1" max="1" width="14.570312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140625" bestFit="1" customWidth="1"/>
    <col min="6" max="6" width="13.5703125" bestFit="1" customWidth="1"/>
    <col min="7" max="7" width="22.42578125" bestFit="1" customWidth="1"/>
    <col min="8" max="8" width="20" bestFit="1" customWidth="1"/>
    <col min="9" max="9" width="17.5703125" bestFit="1" customWidth="1"/>
  </cols>
  <sheetData>
    <row r="2" spans="1:9" ht="15.75" thickBot="1" x14ac:dyDescent="0.3"/>
    <row r="3" spans="1:9" ht="16.5" thickBot="1" x14ac:dyDescent="0.3">
      <c r="A3" s="68" t="s">
        <v>5</v>
      </c>
      <c r="B3" s="69"/>
      <c r="C3" s="69"/>
      <c r="D3" s="70"/>
      <c r="E3" s="71" t="s">
        <v>6</v>
      </c>
      <c r="F3" s="71"/>
      <c r="G3" s="71"/>
      <c r="H3" s="71"/>
      <c r="I3" s="71"/>
    </row>
    <row r="4" spans="1:9" ht="15.75" thickBot="1" x14ac:dyDescent="0.3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17</v>
      </c>
      <c r="G4" s="4" t="s">
        <v>12</v>
      </c>
      <c r="H4" s="6" t="s">
        <v>13</v>
      </c>
      <c r="I4" s="5" t="s">
        <v>14</v>
      </c>
    </row>
    <row r="5" spans="1:9" x14ac:dyDescent="0.25">
      <c r="A5" s="79" t="s">
        <v>15</v>
      </c>
      <c r="B5" s="72" t="s">
        <v>21</v>
      </c>
      <c r="C5" s="72" t="s">
        <v>32</v>
      </c>
      <c r="D5" s="7" t="s">
        <v>28</v>
      </c>
      <c r="E5" s="75">
        <v>120000000</v>
      </c>
      <c r="F5" s="8">
        <v>19379</v>
      </c>
      <c r="G5" s="9">
        <f t="shared" ref="G5:G8" si="0">F5*1.1</f>
        <v>21316.9</v>
      </c>
      <c r="H5" s="15">
        <f>G5*1000</f>
        <v>21316900</v>
      </c>
      <c r="I5" s="66">
        <f>E5+H5+H6+H7+H8</f>
        <v>291140640</v>
      </c>
    </row>
    <row r="6" spans="1:9" ht="13.5" customHeight="1" x14ac:dyDescent="0.25">
      <c r="A6" s="80"/>
      <c r="B6" s="73"/>
      <c r="C6" s="73"/>
      <c r="D6" s="19" t="s">
        <v>31</v>
      </c>
      <c r="E6" s="76"/>
      <c r="F6" s="13">
        <v>27543</v>
      </c>
      <c r="G6" s="16">
        <f t="shared" si="0"/>
        <v>30297.300000000003</v>
      </c>
      <c r="H6" s="17">
        <f>G6*800</f>
        <v>24237840.000000004</v>
      </c>
      <c r="I6" s="67"/>
    </row>
    <row r="7" spans="1:9" ht="13.5" customHeight="1" x14ac:dyDescent="0.25">
      <c r="A7" s="80"/>
      <c r="B7" s="73"/>
      <c r="C7" s="73"/>
      <c r="D7" s="19" t="s">
        <v>30</v>
      </c>
      <c r="E7" s="76"/>
      <c r="F7" s="13">
        <v>152525</v>
      </c>
      <c r="G7" s="16">
        <f t="shared" si="0"/>
        <v>167777.5</v>
      </c>
      <c r="H7" s="17">
        <f>G7*700</f>
        <v>117444250</v>
      </c>
      <c r="I7" s="67"/>
    </row>
    <row r="8" spans="1:9" ht="13.5" customHeight="1" thickBot="1" x14ac:dyDescent="0.3">
      <c r="A8" s="81"/>
      <c r="B8" s="74"/>
      <c r="C8" s="74"/>
      <c r="D8" s="14" t="s">
        <v>33</v>
      </c>
      <c r="E8" s="77"/>
      <c r="F8" s="10">
        <v>14803</v>
      </c>
      <c r="G8" s="18">
        <f t="shared" si="0"/>
        <v>16283.300000000001</v>
      </c>
      <c r="H8" s="11">
        <f>G8*500</f>
        <v>8141650.0000000009</v>
      </c>
      <c r="I8" s="78"/>
    </row>
    <row r="9" spans="1:9" ht="13.5" customHeight="1" thickBot="1" x14ac:dyDescent="0.3">
      <c r="A9" s="61" t="s">
        <v>22</v>
      </c>
      <c r="B9" s="46" t="s">
        <v>21</v>
      </c>
      <c r="C9" s="40" t="s">
        <v>34</v>
      </c>
      <c r="D9" s="36" t="s">
        <v>38</v>
      </c>
      <c r="E9" s="37">
        <v>80000000</v>
      </c>
      <c r="F9" s="21">
        <v>25558</v>
      </c>
      <c r="G9" s="35">
        <v>51116</v>
      </c>
      <c r="H9" s="41">
        <f>G9*1500</f>
        <v>76674000</v>
      </c>
      <c r="I9" s="21">
        <f>E9+H9</f>
        <v>156674000</v>
      </c>
    </row>
    <row r="10" spans="1:9" ht="13.5" customHeight="1" thickBot="1" x14ac:dyDescent="0.3">
      <c r="A10" s="62"/>
      <c r="B10" s="46" t="s">
        <v>21</v>
      </c>
      <c r="C10" s="47" t="s">
        <v>36</v>
      </c>
      <c r="D10" s="7" t="s">
        <v>35</v>
      </c>
      <c r="E10" s="37">
        <v>80000000</v>
      </c>
      <c r="F10" s="34">
        <v>125125</v>
      </c>
      <c r="G10" s="33">
        <v>206172</v>
      </c>
      <c r="H10" s="42">
        <f>G10*900</f>
        <v>185554800</v>
      </c>
      <c r="I10" s="34">
        <f>E10+H10</f>
        <v>265554800</v>
      </c>
    </row>
    <row r="11" spans="1:9" ht="13.5" customHeight="1" thickBot="1" x14ac:dyDescent="0.3">
      <c r="A11" s="63"/>
      <c r="B11" s="12" t="s">
        <v>27</v>
      </c>
      <c r="C11" s="47" t="s">
        <v>37</v>
      </c>
      <c r="D11" s="7" t="s">
        <v>35</v>
      </c>
      <c r="E11" s="37">
        <v>0</v>
      </c>
      <c r="F11" s="34">
        <v>125125</v>
      </c>
      <c r="G11" s="45">
        <v>206172</v>
      </c>
      <c r="H11" s="41">
        <f>G11*900</f>
        <v>185554800</v>
      </c>
      <c r="I11" s="34">
        <f>E11+H11</f>
        <v>185554800</v>
      </c>
    </row>
    <row r="12" spans="1:9" ht="13.5" customHeight="1" x14ac:dyDescent="0.25">
      <c r="A12" s="58" t="s">
        <v>16</v>
      </c>
      <c r="B12" s="61" t="s">
        <v>21</v>
      </c>
      <c r="C12" s="61" t="s">
        <v>39</v>
      </c>
      <c r="D12" s="7" t="s">
        <v>41</v>
      </c>
      <c r="E12" s="64">
        <v>35000000</v>
      </c>
      <c r="F12" s="51">
        <v>7825</v>
      </c>
      <c r="G12" s="48">
        <f t="shared" ref="G12:G16" si="1">F12*1.1</f>
        <v>8607.5</v>
      </c>
      <c r="H12" s="20">
        <f>G12*900</f>
        <v>7746750</v>
      </c>
      <c r="I12" s="66">
        <f>E12+H12+H13+H14+H15</f>
        <v>80391500</v>
      </c>
    </row>
    <row r="13" spans="1:9" ht="13.5" customHeight="1" x14ac:dyDescent="0.25">
      <c r="A13" s="59"/>
      <c r="B13" s="62"/>
      <c r="C13" s="62"/>
      <c r="D13" s="19" t="s">
        <v>42</v>
      </c>
      <c r="E13" s="65"/>
      <c r="F13" s="50">
        <v>6525</v>
      </c>
      <c r="G13" s="49">
        <f t="shared" si="1"/>
        <v>7177.5000000000009</v>
      </c>
      <c r="H13" s="38">
        <f>G13*800</f>
        <v>5742000.0000000009</v>
      </c>
      <c r="I13" s="67"/>
    </row>
    <row r="14" spans="1:9" ht="13.5" customHeight="1" x14ac:dyDescent="0.25">
      <c r="A14" s="59"/>
      <c r="B14" s="62"/>
      <c r="C14" s="62"/>
      <c r="D14" s="19" t="s">
        <v>43</v>
      </c>
      <c r="E14" s="65"/>
      <c r="F14" s="50">
        <v>38350</v>
      </c>
      <c r="G14" s="49">
        <f t="shared" si="1"/>
        <v>42185</v>
      </c>
      <c r="H14" s="38">
        <f>G14*650</f>
        <v>27420250</v>
      </c>
      <c r="I14" s="67"/>
    </row>
    <row r="15" spans="1:9" ht="13.5" customHeight="1" thickBot="1" x14ac:dyDescent="0.3">
      <c r="A15" s="60"/>
      <c r="B15" s="63"/>
      <c r="C15" s="63"/>
      <c r="D15" s="52" t="s">
        <v>40</v>
      </c>
      <c r="E15" s="65"/>
      <c r="F15" s="53">
        <v>8150</v>
      </c>
      <c r="G15" s="54">
        <f t="shared" si="1"/>
        <v>8965</v>
      </c>
      <c r="H15" s="55">
        <f>G15*500</f>
        <v>4482500</v>
      </c>
      <c r="I15" s="67"/>
    </row>
    <row r="16" spans="1:9" ht="16.5" thickBot="1" x14ac:dyDescent="0.3">
      <c r="A16" s="43" t="s">
        <v>29</v>
      </c>
      <c r="B16" s="43" t="s">
        <v>27</v>
      </c>
      <c r="C16" s="47" t="s">
        <v>45</v>
      </c>
      <c r="D16" s="36" t="s">
        <v>44</v>
      </c>
      <c r="E16" s="39"/>
      <c r="F16" s="21">
        <v>35000</v>
      </c>
      <c r="G16" s="37">
        <f t="shared" si="1"/>
        <v>38500</v>
      </c>
      <c r="H16" s="39">
        <f>G16*1000</f>
        <v>38500000</v>
      </c>
      <c r="I16" s="21">
        <f>E16+H16</f>
        <v>38500000</v>
      </c>
    </row>
    <row r="18" spans="5:8" x14ac:dyDescent="0.25">
      <c r="E18" s="44">
        <f>SUM(E5:E16)</f>
        <v>315000000</v>
      </c>
      <c r="H18" s="44">
        <f>H5+H6+H7+H8+H9+H10+H11+H12+H13+H14+H15+H16</f>
        <v>702815740</v>
      </c>
    </row>
  </sheetData>
  <mergeCells count="13">
    <mergeCell ref="A9:A11"/>
    <mergeCell ref="A3:D3"/>
    <mergeCell ref="E3:I3"/>
    <mergeCell ref="B5:B8"/>
    <mergeCell ref="C5:C8"/>
    <mergeCell ref="E5:E8"/>
    <mergeCell ref="I5:I8"/>
    <mergeCell ref="A5:A8"/>
    <mergeCell ref="A12:A15"/>
    <mergeCell ref="B12:B15"/>
    <mergeCell ref="E12:E15"/>
    <mergeCell ref="C12:C15"/>
    <mergeCell ref="I12:I15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JuLi'19</vt:lpstr>
      <vt:lpstr>Lampiran</vt:lpstr>
      <vt:lpstr>'Promo Mailer JuLi''19'!Print_Area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cp:lastPrinted>2017-05-26T07:57:44Z</cp:lastPrinted>
  <dcterms:created xsi:type="dcterms:W3CDTF">2017-03-13T06:37:49Z</dcterms:created>
  <dcterms:modified xsi:type="dcterms:W3CDTF">2019-06-26T15:16:14Z</dcterms:modified>
</cp:coreProperties>
</file>