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7770"/>
  </bookViews>
  <sheets>
    <sheet name="LPAP biaya " sheetId="1" r:id="rId1"/>
    <sheet name="Lamp no 4" sheetId="6" r:id="rId2"/>
    <sheet name="Lamp no 3" sheetId="4" r:id="rId3"/>
    <sheet name="Lamp no 2" sheetId="3" r:id="rId4"/>
  </sheets>
  <definedNames>
    <definedName name="_xlnm._FilterDatabase" localSheetId="2" hidden="1">#REF!</definedName>
    <definedName name="_xlnm._FilterDatabase" localSheetId="0" hidden="1">'LPAP biaya '!$D$3:$N$4</definedName>
    <definedName name="_xlnm._FilterDatabase" hidden="1">#REF!</definedName>
    <definedName name="_xlnm.Database" localSheetId="2">#REF!</definedName>
    <definedName name="_xlnm.Database" localSheetId="1">#REF!</definedName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L19" i="1"/>
  <c r="M19" s="1"/>
  <c r="M21" s="1"/>
  <c r="J19"/>
  <c r="C17" i="3"/>
  <c r="M16" i="1"/>
  <c r="J24"/>
  <c r="M24" s="1"/>
  <c r="J25"/>
  <c r="M25" s="1"/>
  <c r="J26"/>
  <c r="M26" s="1"/>
  <c r="J27"/>
  <c r="M27" s="1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2"/>
  <c r="M42" s="1"/>
  <c r="J43"/>
  <c r="M43" s="1"/>
  <c r="J44"/>
  <c r="M44" s="1"/>
  <c r="J45"/>
  <c r="M45" s="1"/>
  <c r="J46"/>
  <c r="M46" s="1"/>
  <c r="J47"/>
  <c r="M47" s="1"/>
  <c r="J48"/>
  <c r="M48" s="1"/>
  <c r="J49"/>
  <c r="M49" s="1"/>
  <c r="J50"/>
  <c r="M50" s="1"/>
  <c r="J23"/>
  <c r="M23" s="1"/>
  <c r="M51" s="1"/>
  <c r="M18"/>
  <c r="M11"/>
  <c r="M90"/>
  <c r="M89"/>
  <c r="M91" l="1"/>
  <c r="L6"/>
  <c r="M6" s="1"/>
  <c r="M8" s="1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85" l="1"/>
  <c r="M87" s="1"/>
  <c r="M93" s="1"/>
</calcChain>
</file>

<file path=xl/sharedStrings.xml><?xml version="1.0" encoding="utf-8"?>
<sst xmlns="http://schemas.openxmlformats.org/spreadsheetml/2006/main" count="290" uniqueCount="211">
  <si>
    <t>NO</t>
  </si>
  <si>
    <t>AKTIFITAS PROMOSI</t>
  </si>
  <si>
    <t>TANGGAL</t>
  </si>
  <si>
    <t>Cust id</t>
  </si>
  <si>
    <t>NAMA TOKO</t>
  </si>
  <si>
    <t>ALAMAT / NAMA PASAR</t>
  </si>
  <si>
    <t>JUMLAH</t>
  </si>
  <si>
    <t>UKURAN (cm)</t>
  </si>
  <si>
    <t>HARGA</t>
  </si>
  <si>
    <t>KEBUTUHAN</t>
  </si>
  <si>
    <t>Total RUPIAH</t>
  </si>
  <si>
    <t>KETERANGAN</t>
  </si>
  <si>
    <t>P</t>
  </si>
  <si>
    <t>L</t>
  </si>
  <si>
    <t>Sampling Arisan</t>
  </si>
  <si>
    <t>Papan Nama toko</t>
  </si>
  <si>
    <t>BU TUTIK</t>
  </si>
  <si>
    <t>Ibu Heni</t>
  </si>
  <si>
    <t>RT2 RW3, Ds Rendeng, Kec KotaKudus</t>
  </si>
  <si>
    <t>BU HJ SUTAMI</t>
  </si>
  <si>
    <t>BU UT</t>
  </si>
  <si>
    <t>BU SITI</t>
  </si>
  <si>
    <t>MARIA ULFA</t>
  </si>
  <si>
    <t>BU UBIK</t>
  </si>
  <si>
    <t>BU NING</t>
  </si>
  <si>
    <t>WATIK I</t>
  </si>
  <si>
    <t>BU RUKIN</t>
  </si>
  <si>
    <t>WIN</t>
  </si>
  <si>
    <t>BU GEMI</t>
  </si>
  <si>
    <t>BU YAH</t>
  </si>
  <si>
    <t>JADI JAYA</t>
  </si>
  <si>
    <t>BU TATIK</t>
  </si>
  <si>
    <t>BU UMRIAH</t>
  </si>
  <si>
    <t>BU FAIZAH</t>
  </si>
  <si>
    <t>BU WARTINI</t>
  </si>
  <si>
    <t>BU SITI AROFAH</t>
  </si>
  <si>
    <t>BU HJ ASLAMAH</t>
  </si>
  <si>
    <t>BU NARMI</t>
  </si>
  <si>
    <t>BU ROFAH</t>
  </si>
  <si>
    <t>BU LASTRI</t>
  </si>
  <si>
    <t>BU NURUL</t>
  </si>
  <si>
    <t>BU SRI BEKTI</t>
  </si>
  <si>
    <t>BU HAR</t>
  </si>
  <si>
    <t>BU DARYANI</t>
  </si>
  <si>
    <t>BU DITA</t>
  </si>
  <si>
    <t>BU LASTRI CAO</t>
  </si>
  <si>
    <t>BU HJ LIN</t>
  </si>
  <si>
    <t>WATIK II</t>
  </si>
  <si>
    <t>BU MAMIK</t>
  </si>
  <si>
    <t>KHUSNUL</t>
  </si>
  <si>
    <t>Pasar Kliwon, Jl Ry Kudus Pati</t>
  </si>
  <si>
    <t>Sampling TCA arisan RT</t>
  </si>
  <si>
    <t>papan nama acrylik dan pemasangan</t>
  </si>
  <si>
    <t>RINCIAN AKTIFITAS PROMOSI DAN KEBUTUHAN BIAYA LPAP SEPTEMBER 19 Cab KUDUS</t>
  </si>
  <si>
    <t>BUFFER STOK TUKAR BS</t>
  </si>
  <si>
    <t>cab kudus</t>
  </si>
  <si>
    <t>TCA</t>
  </si>
  <si>
    <t>POWDER</t>
  </si>
  <si>
    <t>TUKAR BS</t>
  </si>
  <si>
    <t>suport pelaksanaan 1 event</t>
  </si>
  <si>
    <t>TK</t>
  </si>
  <si>
    <t>JL. KIOS PASAR 10, LASEM.</t>
  </si>
  <si>
    <t>TK. IJO</t>
  </si>
  <si>
    <t>907516</t>
  </si>
  <si>
    <t>KDS</t>
  </si>
  <si>
    <t>PS. PURI LOS BELAKANG NO. 3, PATI</t>
  </si>
  <si>
    <t>TK. AMIR</t>
  </si>
  <si>
    <t>907979</t>
  </si>
  <si>
    <t>KETERANGAN TK, FL, SM</t>
  </si>
  <si>
    <t>KON</t>
  </si>
  <si>
    <t>Total</t>
  </si>
  <si>
    <t>ALMTLANG</t>
  </si>
  <si>
    <t>NAMALANG</t>
  </si>
  <si>
    <t>CUSTID</t>
  </si>
  <si>
    <t>SORTCAB</t>
  </si>
  <si>
    <t>Klaim hadiah melampirkan nota toko,</t>
  </si>
  <si>
    <t>Kompor Gas</t>
  </si>
  <si>
    <t>Hadiah</t>
  </si>
  <si>
    <t>Hadiah penukaran point:</t>
  </si>
  <si>
    <t xml:space="preserve">SunKara TCA 65, mendapatkan 1point </t>
  </si>
  <si>
    <t>Point pembelian freelance di TK AMIR, TK IJO</t>
  </si>
  <si>
    <t>Point berhadiah</t>
  </si>
  <si>
    <t>Tk Amir</t>
  </si>
  <si>
    <t>Tk Ijo</t>
  </si>
  <si>
    <t>Psr Puri Pati</t>
  </si>
  <si>
    <t>Psr Lasem</t>
  </si>
  <si>
    <t>Hadiah u/ freelance</t>
  </si>
  <si>
    <t>Setiap pembelian Product KARA 1 karton</t>
  </si>
  <si>
    <t>SunKara Powder, mendapatkan 2point</t>
  </si>
  <si>
    <t>Periode Sept Okt 2019</t>
  </si>
  <si>
    <t>Jumlah point/ctn</t>
  </si>
  <si>
    <t>Nilai transaksi</t>
  </si>
  <si>
    <t>Nilai hadiah</t>
  </si>
  <si>
    <t>Kipas angin / helm</t>
  </si>
  <si>
    <t>Magickom</t>
  </si>
  <si>
    <t>Sepeda mini</t>
  </si>
  <si>
    <t>Jam Dinding Kara</t>
  </si>
  <si>
    <t>Hadiah akan diberikan di bulan Nov 19 setelah data/nota masuk</t>
  </si>
  <si>
    <t>Tujuan</t>
  </si>
  <si>
    <t xml:space="preserve">kompetisi direct selling </t>
  </si>
  <si>
    <t>Mekanisme</t>
  </si>
  <si>
    <t>Penghitungan directselling product</t>
  </si>
  <si>
    <t>Hal</t>
  </si>
  <si>
    <t>Periode</t>
  </si>
  <si>
    <t>Dibukanya stokist2 baru ditiap pasar dengan varian product</t>
  </si>
  <si>
    <t>HP xiomi redmi 6a</t>
  </si>
  <si>
    <t>Barang diambilkan dari stokis pelanggan EPM</t>
  </si>
  <si>
    <t>Ambil barang dan Setor penjualan ke stokis dihari yang sama</t>
  </si>
  <si>
    <t xml:space="preserve">Setiap penjualan product 1 karton, </t>
  </si>
  <si>
    <t>Kriteria dan insentif</t>
  </si>
  <si>
    <t>Cube 65 ml, mendapatkan 1point</t>
  </si>
  <si>
    <t>Untuk meningkatkan avaibility product powder/cube dipasar</t>
  </si>
  <si>
    <t>Jumlah pasar terbanyak</t>
  </si>
  <si>
    <t>Jumlah toko terbanyak</t>
  </si>
  <si>
    <t>Jumlah point terbanyak</t>
  </si>
  <si>
    <t>Kompetisi team cab direct selling SunKarapowder, Cube</t>
  </si>
  <si>
    <t xml:space="preserve">Suport BB relationship TK Saryadi </t>
  </si>
  <si>
    <t>Tk Saryadi</t>
  </si>
  <si>
    <t>Rt5 Rw 1, Ketiteng wetan, batangan pati</t>
  </si>
  <si>
    <t>1 unit Sepeda motor Honda scoopy</t>
  </si>
  <si>
    <t>PS BITINGAN</t>
  </si>
  <si>
    <t>FATIMAH</t>
  </si>
  <si>
    <t>SOL SAYUR</t>
  </si>
  <si>
    <t>ANITA</t>
  </si>
  <si>
    <t>PS JEMBER</t>
  </si>
  <si>
    <t>FARIS</t>
  </si>
  <si>
    <t>REJEKI</t>
  </si>
  <si>
    <t>PS JETAK</t>
  </si>
  <si>
    <t>BU AMAH</t>
  </si>
  <si>
    <t>BU SUMIDAH</t>
  </si>
  <si>
    <t>PS WERGU</t>
  </si>
  <si>
    <t>ARIVIN</t>
  </si>
  <si>
    <t>PAKKARLAN</t>
  </si>
  <si>
    <t>PS KLIWON</t>
  </si>
  <si>
    <t>BU HJSUTAMI</t>
  </si>
  <si>
    <t>BU IS</t>
  </si>
  <si>
    <t>BU JUARI</t>
  </si>
  <si>
    <t>BU ANIK</t>
  </si>
  <si>
    <t>NUR ARIF</t>
  </si>
  <si>
    <t>LASEM</t>
  </si>
  <si>
    <t>TK SITICITRA</t>
  </si>
  <si>
    <t>MAKMUR SEMBAKO</t>
  </si>
  <si>
    <t>IBU SUP</t>
  </si>
  <si>
    <t>TOKO ABADI</t>
  </si>
  <si>
    <t>PAK KUNDORI</t>
  </si>
  <si>
    <t>TOKO BOLOMBONANG</t>
  </si>
  <si>
    <t>TOKO HARTATIK</t>
  </si>
  <si>
    <t>TOKO IJO</t>
  </si>
  <si>
    <t>TK IBU MUSTOFA MASRI</t>
  </si>
  <si>
    <t>PURI</t>
  </si>
  <si>
    <t>TK RIKO</t>
  </si>
  <si>
    <t>TK NOVA</t>
  </si>
  <si>
    <t>ROGOWONGSO</t>
  </si>
  <si>
    <t>PAK SUPRATMAN</t>
  </si>
  <si>
    <t>TK MAKMUR</t>
  </si>
  <si>
    <t>Lb</t>
  </si>
  <si>
    <t>Spanduk Vinyl nama toko</t>
  </si>
  <si>
    <t>ijin pasar</t>
  </si>
  <si>
    <t>Total semua Biaya</t>
  </si>
  <si>
    <t>Insentif directselling Team cab KSP Jtg</t>
  </si>
  <si>
    <t>Point  penjualan</t>
  </si>
  <si>
    <t>Tertinggi</t>
  </si>
  <si>
    <t>Jumlah pasar</t>
  </si>
  <si>
    <t>Jumlah toko</t>
  </si>
  <si>
    <t>all kriteria</t>
  </si>
  <si>
    <t>Point komulatif dua bulan,</t>
  </si>
  <si>
    <t>Format laporan penjualan</t>
  </si>
  <si>
    <t>Tgl</t>
  </si>
  <si>
    <t>Nama Pasar</t>
  </si>
  <si>
    <t>Nama stokist</t>
  </si>
  <si>
    <t>Nama toko</t>
  </si>
  <si>
    <t>Item</t>
  </si>
  <si>
    <t>Pasar Peterongan</t>
  </si>
  <si>
    <t>Tk  Marni</t>
  </si>
  <si>
    <t>Bu supiem</t>
  </si>
  <si>
    <t>Bu paini</t>
  </si>
  <si>
    <t>P toto</t>
  </si>
  <si>
    <t>Jumlah pembelian (ctn )</t>
  </si>
  <si>
    <t>powder</t>
  </si>
  <si>
    <t>cube</t>
  </si>
  <si>
    <t>Nama team</t>
  </si>
  <si>
    <t xml:space="preserve">Cab </t>
  </si>
  <si>
    <t>Ket</t>
  </si>
  <si>
    <t>Data dibuat tiap hari, dan direkap di akhir bulan, sebagai hitungan acv</t>
  </si>
  <si>
    <t>Jumlah 3 kriteria tertinggi ( juara umum )</t>
  </si>
  <si>
    <t>KODEPROD</t>
  </si>
  <si>
    <t>1029026</t>
  </si>
  <si>
    <t>TK. SARYADI</t>
  </si>
  <si>
    <t>KETITANGWETAN NO. - RT. 005 RW. 001, KETITANGWETAN</t>
  </si>
  <si>
    <t>KSPLN</t>
  </si>
  <si>
    <t>KSSCN</t>
  </si>
  <si>
    <t>SANRC</t>
  </si>
  <si>
    <t>SUNCP</t>
  </si>
  <si>
    <t>SUNSN</t>
  </si>
  <si>
    <t>SUTCN</t>
  </si>
  <si>
    <t>Grand Total</t>
  </si>
  <si>
    <t>CTN</t>
  </si>
  <si>
    <t>Rp</t>
  </si>
  <si>
    <t>Total CTN</t>
  </si>
  <si>
    <t>Total Rp</t>
  </si>
  <si>
    <t>PS JEPARA 2</t>
  </si>
  <si>
    <t>Branding Mobil</t>
  </si>
  <si>
    <t>branding mobil</t>
  </si>
  <si>
    <t>pajak</t>
  </si>
  <si>
    <t>TTL suport Tk Saryadi</t>
  </si>
  <si>
    <t>TTL point penjualan Freelance</t>
  </si>
  <si>
    <t>TTL arisan</t>
  </si>
  <si>
    <t>TTL insentif team cab</t>
  </si>
  <si>
    <t>TTL spanduk vinyl nama toko</t>
  </si>
  <si>
    <t>TTL papan nama toko</t>
  </si>
  <si>
    <t>TTL bufffer stok BS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</si>
</sst>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&quot;Rp&quot;* #,##0.00_);_(&quot;Rp&quot;* \(#,##0.00\);_(&quot;Rp&quot;* &quot;-&quot;??_);_(@_)"/>
    <numFmt numFmtId="167" formatCode="#,##0.00&quot; &quot;;&quot; (&quot;#,##0.00&quot;)&quot;;&quot; -&quot;#&quot; &quot;;@&quot; &quot;"/>
    <numFmt numFmtId="168" formatCode="[$$-409]#,##0.00;[Red]&quot;-&quot;[$$-409]#,##0.00"/>
    <numFmt numFmtId="169" formatCode="[$-409]mmm/yy;@"/>
  </numFmts>
  <fonts count="2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u/>
      <sz val="9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i/>
      <u/>
      <sz val="11"/>
      <color rgb="FF000000"/>
      <name val="Arial"/>
      <family val="2"/>
    </font>
    <font>
      <sz val="11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8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>
      <protection locked="0"/>
    </xf>
    <xf numFmtId="43" fontId="6" fillId="0" borderId="0" applyFont="0" applyFill="0" applyBorder="0" applyAlignment="0" applyProtection="0"/>
    <xf numFmtId="43" fontId="15" fillId="0" borderId="0">
      <alignment vertical="top"/>
      <protection locked="0"/>
    </xf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16" fillId="0" borderId="0" applyFont="0" applyBorder="0" applyProtection="0"/>
    <xf numFmtId="168" fontId="15" fillId="0" borderId="0" applyBorder="0" applyProtection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19" fillId="0" borderId="0" applyNumberFormat="0" applyFill="0" applyBorder="0" applyAlignment="0" applyProtection="0"/>
    <xf numFmtId="0" fontId="14" fillId="0" borderId="0"/>
    <xf numFmtId="0" fontId="14" fillId="0" borderId="0">
      <protection locked="0"/>
    </xf>
    <xf numFmtId="164" fontId="14" fillId="0" borderId="0"/>
    <xf numFmtId="0" fontId="6" fillId="0" borderId="0"/>
    <xf numFmtId="0" fontId="15" fillId="0" borderId="0">
      <protection locked="0"/>
    </xf>
    <xf numFmtId="0" fontId="14" fillId="0" borderId="0">
      <protection locked="0"/>
    </xf>
    <xf numFmtId="0" fontId="14" fillId="0" borderId="0"/>
    <xf numFmtId="0" fontId="14" fillId="0" borderId="0">
      <protection locked="0"/>
    </xf>
    <xf numFmtId="0" fontId="14" fillId="0" borderId="0"/>
    <xf numFmtId="0" fontId="14" fillId="0" borderId="0"/>
    <xf numFmtId="0" fontId="14" fillId="0" borderId="0">
      <protection locked="0"/>
    </xf>
    <xf numFmtId="164" fontId="14" fillId="0" borderId="0"/>
    <xf numFmtId="0" fontId="14" fillId="0" borderId="0">
      <protection locked="0"/>
    </xf>
    <xf numFmtId="0" fontId="14" fillId="0" borderId="0"/>
    <xf numFmtId="164" fontId="14" fillId="0" borderId="0"/>
    <xf numFmtId="0" fontId="15" fillId="0" borderId="0">
      <protection locked="0"/>
    </xf>
    <xf numFmtId="0" fontId="6" fillId="0" borderId="0"/>
    <xf numFmtId="0" fontId="20" fillId="0" borderId="0"/>
    <xf numFmtId="0" fontId="14" fillId="0" borderId="0"/>
    <xf numFmtId="0" fontId="6" fillId="0" borderId="0"/>
    <xf numFmtId="164" fontId="6" fillId="0" borderId="0"/>
    <xf numFmtId="0" fontId="20" fillId="0" borderId="0"/>
    <xf numFmtId="0" fontId="6" fillId="0" borderId="0"/>
    <xf numFmtId="0" fontId="15" fillId="0" borderId="0"/>
    <xf numFmtId="0" fontId="20" fillId="0" borderId="0"/>
    <xf numFmtId="0" fontId="15" fillId="0" borderId="0">
      <protection locked="0"/>
    </xf>
    <xf numFmtId="0" fontId="6" fillId="0" borderId="0"/>
    <xf numFmtId="164" fontId="6" fillId="0" borderId="0"/>
    <xf numFmtId="0" fontId="20" fillId="0" borderId="0"/>
    <xf numFmtId="0" fontId="15" fillId="0" borderId="0">
      <protection locked="0"/>
    </xf>
    <xf numFmtId="0" fontId="6" fillId="0" borderId="0"/>
    <xf numFmtId="164" fontId="6" fillId="0" borderId="0"/>
    <xf numFmtId="0" fontId="20" fillId="0" borderId="0">
      <alignment vertical="center"/>
    </xf>
    <xf numFmtId="164" fontId="6" fillId="0" borderId="0"/>
    <xf numFmtId="0" fontId="6" fillId="0" borderId="0"/>
    <xf numFmtId="0" fontId="6" fillId="0" borderId="0"/>
    <xf numFmtId="0" fontId="15" fillId="0" borderId="0">
      <protection locked="0"/>
    </xf>
    <xf numFmtId="0" fontId="14" fillId="0" borderId="0"/>
    <xf numFmtId="0" fontId="16" fillId="0" borderId="0"/>
    <xf numFmtId="0" fontId="21" fillId="0" borderId="0" applyNumberFormat="0" applyBorder="0" applyProtection="0"/>
    <xf numFmtId="168" fontId="21" fillId="0" borderId="0" applyBorder="0" applyProtection="0"/>
    <xf numFmtId="43" fontId="22" fillId="0" borderId="0" applyFont="0" applyFill="0" applyBorder="0" applyAlignment="0" applyProtection="0"/>
    <xf numFmtId="0" fontId="20" fillId="0" borderId="0">
      <alignment vertical="center"/>
    </xf>
    <xf numFmtId="9" fontId="15" fillId="0" borderId="0">
      <protection locked="0"/>
    </xf>
    <xf numFmtId="43" fontId="15" fillId="0" borderId="0">
      <protection locked="0"/>
    </xf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133">
    <xf numFmtId="0" fontId="0" fillId="0" borderId="0" xfId="0">
      <alignment vertical="center"/>
    </xf>
    <xf numFmtId="0" fontId="9" fillId="0" borderId="0" xfId="1" applyFont="1"/>
    <xf numFmtId="0" fontId="7" fillId="0" borderId="0" xfId="1" applyFont="1"/>
    <xf numFmtId="0" fontId="10" fillId="0" borderId="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7" fillId="0" borderId="0" xfId="1" applyFont="1" applyFill="1"/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/>
    <xf numFmtId="0" fontId="11" fillId="0" borderId="1" xfId="1" applyFont="1" applyBorder="1" applyAlignment="1">
      <alignment horizontal="center"/>
    </xf>
    <xf numFmtId="41" fontId="11" fillId="0" borderId="1" xfId="1" applyNumberFormat="1" applyFont="1" applyBorder="1" applyAlignment="1">
      <alignment horizontal="center"/>
    </xf>
    <xf numFmtId="0" fontId="6" fillId="0" borderId="1" xfId="1" applyFont="1" applyBorder="1"/>
    <xf numFmtId="0" fontId="8" fillId="0" borderId="0" xfId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1" applyFont="1" applyBorder="1" applyAlignment="1"/>
    <xf numFmtId="41" fontId="6" fillId="0" borderId="1" xfId="1" applyNumberFormat="1" applyFont="1" applyBorder="1"/>
    <xf numFmtId="41" fontId="7" fillId="2" borderId="1" xfId="1" applyNumberFormat="1" applyFont="1" applyFill="1" applyBorder="1"/>
    <xf numFmtId="0" fontId="6" fillId="0" borderId="1" xfId="1" applyFont="1" applyFill="1" applyBorder="1" applyAlignment="1"/>
    <xf numFmtId="14" fontId="6" fillId="0" borderId="1" xfId="1" quotePrefix="1" applyNumberFormat="1" applyFont="1" applyFill="1" applyBorder="1" applyAlignment="1"/>
    <xf numFmtId="1" fontId="6" fillId="0" borderId="1" xfId="1" applyNumberFormat="1" applyFont="1" applyBorder="1"/>
    <xf numFmtId="0" fontId="13" fillId="0" borderId="1" xfId="1" applyFont="1" applyFill="1" applyBorder="1" applyAlignment="1"/>
    <xf numFmtId="165" fontId="6" fillId="0" borderId="1" xfId="2" applyNumberFormat="1" applyFont="1" applyBorder="1"/>
    <xf numFmtId="41" fontId="7" fillId="3" borderId="1" xfId="1" applyNumberFormat="1" applyFont="1" applyFill="1" applyBorder="1"/>
    <xf numFmtId="0" fontId="0" fillId="3" borderId="1" xfId="0" applyFill="1" applyBorder="1">
      <alignment vertical="center"/>
    </xf>
    <xf numFmtId="41" fontId="12" fillId="2" borderId="1" xfId="1" applyNumberFormat="1" applyFont="1" applyFill="1" applyBorder="1" applyAlignment="1">
      <alignment horizontal="center"/>
    </xf>
    <xf numFmtId="41" fontId="12" fillId="3" borderId="1" xfId="1" applyNumberFormat="1" applyFont="1" applyFill="1" applyBorder="1" applyAlignment="1">
      <alignment horizontal="center"/>
    </xf>
    <xf numFmtId="0" fontId="8" fillId="0" borderId="1" xfId="1" applyBorder="1"/>
    <xf numFmtId="0" fontId="7" fillId="0" borderId="1" xfId="1" applyFont="1" applyBorder="1"/>
    <xf numFmtId="0" fontId="0" fillId="0" borderId="1" xfId="0" applyBorder="1" applyAlignment="1"/>
    <xf numFmtId="0" fontId="10" fillId="0" borderId="1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41" fontId="6" fillId="3" borderId="1" xfId="1" applyNumberFormat="1" applyFont="1" applyFill="1" applyBorder="1"/>
    <xf numFmtId="0" fontId="5" fillId="0" borderId="1" xfId="1" applyFont="1" applyBorder="1"/>
    <xf numFmtId="0" fontId="4" fillId="0" borderId="1" xfId="1" applyFont="1" applyBorder="1"/>
    <xf numFmtId="0" fontId="20" fillId="0" borderId="1" xfId="60" applyBorder="1" applyAlignment="1"/>
    <xf numFmtId="9" fontId="0" fillId="0" borderId="1" xfId="61" applyFont="1" applyBorder="1" applyProtection="1"/>
    <xf numFmtId="165" fontId="0" fillId="0" borderId="1" xfId="62" applyNumberFormat="1" applyFont="1" applyBorder="1" applyProtection="1"/>
    <xf numFmtId="0" fontId="23" fillId="0" borderId="1" xfId="60" applyFont="1" applyBorder="1" applyAlignment="1">
      <alignment wrapText="1"/>
    </xf>
    <xf numFmtId="165" fontId="23" fillId="0" borderId="1" xfId="62" applyNumberFormat="1" applyFont="1" applyBorder="1" applyAlignment="1" applyProtection="1">
      <alignment wrapText="1"/>
    </xf>
    <xf numFmtId="0" fontId="3" fillId="0" borderId="0" xfId="63"/>
    <xf numFmtId="165" fontId="3" fillId="0" borderId="0" xfId="63" applyNumberFormat="1"/>
    <xf numFmtId="165" fontId="0" fillId="0" borderId="0" xfId="64" applyNumberFormat="1" applyFont="1"/>
    <xf numFmtId="0" fontId="3" fillId="0" borderId="1" xfId="63" applyBorder="1"/>
    <xf numFmtId="0" fontId="3" fillId="0" borderId="0" xfId="63" applyAlignment="1">
      <alignment wrapText="1"/>
    </xf>
    <xf numFmtId="165" fontId="3" fillId="0" borderId="0" xfId="63" applyNumberFormat="1" applyAlignment="1">
      <alignment wrapText="1"/>
    </xf>
    <xf numFmtId="165" fontId="0" fillId="0" borderId="0" xfId="64" applyNumberFormat="1" applyFont="1" applyAlignment="1">
      <alignment wrapText="1"/>
    </xf>
    <xf numFmtId="0" fontId="3" fillId="0" borderId="0" xfId="63" applyAlignment="1">
      <alignment horizontal="left" vertical="center" wrapText="1"/>
    </xf>
    <xf numFmtId="0" fontId="3" fillId="0" borderId="0" xfId="63" applyAlignment="1">
      <alignment horizontal="left"/>
    </xf>
    <xf numFmtId="0" fontId="3" fillId="0" borderId="1" xfId="1" applyFont="1" applyBorder="1"/>
    <xf numFmtId="0" fontId="3" fillId="0" borderId="1" xfId="1" applyFont="1" applyBorder="1" applyAlignment="1"/>
    <xf numFmtId="0" fontId="3" fillId="0" borderId="0" xfId="63" applyBorder="1"/>
    <xf numFmtId="41" fontId="3" fillId="3" borderId="1" xfId="1" applyNumberFormat="1" applyFont="1" applyFill="1" applyBorder="1"/>
    <xf numFmtId="0" fontId="6" fillId="0" borderId="1" xfId="1" applyFont="1" applyFill="1" applyBorder="1" applyAlignment="1">
      <alignment horizontal="center"/>
    </xf>
    <xf numFmtId="41" fontId="7" fillId="4" borderId="1" xfId="1" applyNumberFormat="1" applyFont="1" applyFill="1" applyBorder="1"/>
    <xf numFmtId="0" fontId="3" fillId="0" borderId="1" xfId="63" applyBorder="1" applyAlignment="1">
      <alignment wrapText="1"/>
    </xf>
    <xf numFmtId="165" fontId="3" fillId="0" borderId="1" xfId="59" applyNumberFormat="1" applyFont="1" applyBorder="1" applyAlignment="1">
      <alignment wrapText="1"/>
    </xf>
    <xf numFmtId="165" fontId="3" fillId="0" borderId="1" xfId="59" applyNumberFormat="1" applyFont="1" applyBorder="1"/>
    <xf numFmtId="0" fontId="7" fillId="0" borderId="0" xfId="63" applyFont="1" applyAlignment="1">
      <alignment horizontal="center"/>
    </xf>
    <xf numFmtId="165" fontId="7" fillId="0" borderId="0" xfId="59" applyNumberFormat="1" applyFont="1" applyAlignment="1">
      <alignment horizontal="right"/>
    </xf>
    <xf numFmtId="165" fontId="3" fillId="0" borderId="0" xfId="59" applyNumberFormat="1" applyFont="1" applyAlignment="1">
      <alignment horizontal="right"/>
    </xf>
    <xf numFmtId="165" fontId="3" fillId="0" borderId="1" xfId="59" applyNumberFormat="1" applyFont="1" applyBorder="1" applyAlignment="1">
      <alignment horizontal="right"/>
    </xf>
    <xf numFmtId="0" fontId="2" fillId="0" borderId="1" xfId="63" applyFont="1" applyBorder="1" applyAlignment="1">
      <alignment horizontal="left"/>
    </xf>
    <xf numFmtId="0" fontId="3" fillId="0" borderId="1" xfId="63" applyBorder="1" applyAlignment="1">
      <alignment horizontal="left"/>
    </xf>
    <xf numFmtId="0" fontId="2" fillId="0" borderId="1" xfId="63" applyFont="1" applyBorder="1" applyAlignment="1">
      <alignment horizontal="left" vertical="center" wrapText="1"/>
    </xf>
    <xf numFmtId="165" fontId="3" fillId="0" borderId="1" xfId="59" applyNumberFormat="1" applyFont="1" applyBorder="1" applyAlignment="1">
      <alignment horizontal="right" vertical="center" wrapText="1"/>
    </xf>
    <xf numFmtId="0" fontId="2" fillId="0" borderId="1" xfId="63" applyFont="1" applyBorder="1"/>
    <xf numFmtId="165" fontId="2" fillId="0" borderId="1" xfId="59" applyNumberFormat="1" applyFont="1" applyBorder="1" applyAlignment="1">
      <alignment horizontal="right"/>
    </xf>
    <xf numFmtId="165" fontId="7" fillId="0" borderId="1" xfId="59" applyNumberFormat="1" applyFont="1" applyBorder="1" applyAlignment="1">
      <alignment horizontal="center"/>
    </xf>
    <xf numFmtId="0" fontId="2" fillId="0" borderId="1" xfId="1" applyFont="1" applyFill="1" applyBorder="1" applyAlignment="1"/>
    <xf numFmtId="1" fontId="2" fillId="0" borderId="1" xfId="1" applyNumberFormat="1" applyFont="1" applyBorder="1"/>
    <xf numFmtId="165" fontId="0" fillId="0" borderId="1" xfId="59" applyNumberFormat="1" applyFont="1" applyBorder="1"/>
    <xf numFmtId="0" fontId="0" fillId="0" borderId="1" xfId="0" applyFill="1" applyBorder="1" applyAlignment="1"/>
    <xf numFmtId="0" fontId="0" fillId="0" borderId="0" xfId="0" applyAlignment="1"/>
    <xf numFmtId="165" fontId="7" fillId="2" borderId="1" xfId="59" applyNumberFormat="1" applyFont="1" applyFill="1" applyBorder="1"/>
    <xf numFmtId="0" fontId="0" fillId="0" borderId="3" xfId="0" applyBorder="1" applyAlignment="1"/>
    <xf numFmtId="0" fontId="2" fillId="0" borderId="1" xfId="1" applyFont="1" applyBorder="1"/>
    <xf numFmtId="41" fontId="2" fillId="3" borderId="1" xfId="1" applyNumberFormat="1" applyFont="1" applyFill="1" applyBorder="1"/>
    <xf numFmtId="0" fontId="7" fillId="0" borderId="1" xfId="1" applyFont="1" applyFill="1" applyBorder="1" applyAlignment="1"/>
    <xf numFmtId="0" fontId="2" fillId="0" borderId="1" xfId="1" applyFont="1" applyBorder="1" applyAlignment="1"/>
    <xf numFmtId="17" fontId="2" fillId="0" borderId="1" xfId="63" applyNumberFormat="1" applyFont="1" applyBorder="1" applyAlignment="1">
      <alignment horizontal="left"/>
    </xf>
    <xf numFmtId="0" fontId="7" fillId="0" borderId="0" xfId="63" applyFont="1"/>
    <xf numFmtId="0" fontId="7" fillId="0" borderId="1" xfId="63" applyFont="1" applyBorder="1" applyAlignment="1"/>
    <xf numFmtId="165" fontId="7" fillId="0" borderId="1" xfId="59" applyNumberFormat="1" applyFont="1" applyBorder="1" applyAlignment="1"/>
    <xf numFmtId="0" fontId="3" fillId="0" borderId="10" xfId="63" applyBorder="1" applyAlignment="1">
      <alignment horizontal="left"/>
    </xf>
    <xf numFmtId="0" fontId="3" fillId="0" borderId="0" xfId="63" applyBorder="1" applyAlignment="1">
      <alignment horizontal="left"/>
    </xf>
    <xf numFmtId="0" fontId="3" fillId="0" borderId="11" xfId="63" applyBorder="1" applyAlignment="1">
      <alignment horizontal="left"/>
    </xf>
    <xf numFmtId="0" fontId="3" fillId="0" borderId="11" xfId="63" applyBorder="1" applyAlignment="1">
      <alignment horizontal="left" vertical="center" wrapText="1"/>
    </xf>
    <xf numFmtId="0" fontId="3" fillId="0" borderId="10" xfId="63" applyBorder="1" applyAlignment="1">
      <alignment horizontal="left" vertical="center" wrapText="1"/>
    </xf>
    <xf numFmtId="0" fontId="3" fillId="0" borderId="0" xfId="63" applyBorder="1" applyAlignment="1">
      <alignment horizontal="left" vertical="center" wrapText="1"/>
    </xf>
    <xf numFmtId="0" fontId="3" fillId="0" borderId="14" xfId="63" applyBorder="1" applyAlignment="1">
      <alignment horizontal="center" vertical="center" wrapText="1"/>
    </xf>
    <xf numFmtId="0" fontId="3" fillId="0" borderId="15" xfId="63" applyBorder="1" applyAlignment="1">
      <alignment horizontal="center" vertical="center" wrapText="1"/>
    </xf>
    <xf numFmtId="0" fontId="3" fillId="0" borderId="14" xfId="63" applyBorder="1" applyAlignment="1">
      <alignment horizontal="right" vertical="center" wrapText="1"/>
    </xf>
    <xf numFmtId="0" fontId="3" fillId="0" borderId="14" xfId="63" applyBorder="1"/>
    <xf numFmtId="0" fontId="3" fillId="0" borderId="15" xfId="63" applyBorder="1"/>
    <xf numFmtId="0" fontId="3" fillId="0" borderId="10" xfId="63" applyBorder="1"/>
    <xf numFmtId="165" fontId="7" fillId="0" borderId="0" xfId="63" applyNumberFormat="1" applyFont="1" applyBorder="1"/>
    <xf numFmtId="0" fontId="3" fillId="0" borderId="11" xfId="63" applyBorder="1"/>
    <xf numFmtId="0" fontId="2" fillId="0" borderId="10" xfId="63" applyFont="1" applyBorder="1"/>
    <xf numFmtId="0" fontId="3" fillId="0" borderId="16" xfId="63" applyBorder="1"/>
    <xf numFmtId="0" fontId="3" fillId="0" borderId="17" xfId="63" applyBorder="1"/>
    <xf numFmtId="0" fontId="3" fillId="0" borderId="18" xfId="63" applyBorder="1"/>
    <xf numFmtId="0" fontId="2" fillId="0" borderId="0" xfId="65"/>
    <xf numFmtId="165" fontId="2" fillId="0" borderId="1" xfId="59" applyNumberFormat="1" applyFont="1" applyBorder="1"/>
    <xf numFmtId="0" fontId="0" fillId="0" borderId="1" xfId="0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pivotButton="1" applyFont="1" applyBorder="1" applyAlignment="1">
      <alignment horizontal="center" vertical="center"/>
    </xf>
    <xf numFmtId="165" fontId="2" fillId="2" borderId="1" xfId="59" applyNumberFormat="1" applyFont="1" applyFill="1" applyBorder="1"/>
    <xf numFmtId="0" fontId="20" fillId="0" borderId="1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169" fontId="24" fillId="0" borderId="5" xfId="0" applyNumberFormat="1" applyFont="1" applyBorder="1" applyAlignment="1">
      <alignment horizontal="center" vertical="center"/>
    </xf>
    <xf numFmtId="169" fontId="24" fillId="0" borderId="19" xfId="0" applyNumberFormat="1" applyFont="1" applyBorder="1" applyAlignment="1">
      <alignment horizontal="center" vertical="center"/>
    </xf>
    <xf numFmtId="169" fontId="24" fillId="0" borderId="2" xfId="0" applyNumberFormat="1" applyFont="1" applyBorder="1" applyAlignment="1">
      <alignment horizontal="center" vertical="center"/>
    </xf>
    <xf numFmtId="169" fontId="24" fillId="0" borderId="3" xfId="0" applyNumberFormat="1" applyFont="1" applyBorder="1" applyAlignment="1">
      <alignment horizontal="center" vertical="center"/>
    </xf>
    <xf numFmtId="0" fontId="24" fillId="0" borderId="5" xfId="0" pivotButton="1" applyFont="1" applyBorder="1" applyAlignment="1">
      <alignment horizontal="center" vertical="center"/>
    </xf>
    <xf numFmtId="0" fontId="24" fillId="0" borderId="19" xfId="0" pivotButton="1" applyFont="1" applyBorder="1" applyAlignment="1">
      <alignment horizontal="center" vertical="center"/>
    </xf>
    <xf numFmtId="0" fontId="3" fillId="0" borderId="12" xfId="63" applyBorder="1" applyAlignment="1">
      <alignment horizontal="left"/>
    </xf>
    <xf numFmtId="0" fontId="3" fillId="0" borderId="4" xfId="63" applyBorder="1" applyAlignment="1">
      <alignment horizontal="left"/>
    </xf>
    <xf numFmtId="0" fontId="3" fillId="0" borderId="13" xfId="63" applyBorder="1" applyAlignment="1">
      <alignment horizontal="left"/>
    </xf>
    <xf numFmtId="0" fontId="7" fillId="0" borderId="7" xfId="63" applyFont="1" applyBorder="1" applyAlignment="1">
      <alignment horizontal="center"/>
    </xf>
    <xf numFmtId="0" fontId="7" fillId="0" borderId="8" xfId="63" applyFont="1" applyBorder="1" applyAlignment="1">
      <alignment horizontal="center"/>
    </xf>
    <xf numFmtId="0" fontId="7" fillId="0" borderId="9" xfId="63" applyFont="1" applyBorder="1" applyAlignment="1">
      <alignment horizontal="center"/>
    </xf>
    <xf numFmtId="0" fontId="3" fillId="0" borderId="10" xfId="63" applyBorder="1" applyAlignment="1">
      <alignment horizontal="left" vertical="center" wrapText="1"/>
    </xf>
    <xf numFmtId="0" fontId="3" fillId="0" borderId="0" xfId="63" applyBorder="1" applyAlignment="1">
      <alignment horizontal="left" vertical="center" wrapText="1"/>
    </xf>
    <xf numFmtId="0" fontId="3" fillId="0" borderId="10" xfId="63" applyBorder="1" applyAlignment="1">
      <alignment horizontal="left"/>
    </xf>
    <xf numFmtId="0" fontId="3" fillId="0" borderId="0" xfId="63" applyBorder="1" applyAlignment="1">
      <alignment horizontal="left"/>
    </xf>
    <xf numFmtId="0" fontId="3" fillId="0" borderId="11" xfId="63" applyBorder="1" applyAlignment="1">
      <alignment horizontal="left"/>
    </xf>
    <xf numFmtId="0" fontId="1" fillId="0" borderId="1" xfId="1" applyFont="1" applyFill="1" applyBorder="1" applyAlignment="1"/>
    <xf numFmtId="165" fontId="6" fillId="0" borderId="1" xfId="1" applyNumberFormat="1" applyFont="1" applyBorder="1"/>
    <xf numFmtId="41" fontId="1" fillId="2" borderId="1" xfId="1" applyNumberFormat="1" applyFont="1" applyFill="1" applyBorder="1"/>
    <xf numFmtId="0" fontId="1" fillId="0" borderId="1" xfId="1" applyFont="1" applyBorder="1"/>
  </cellXfs>
  <cellStyles count="66">
    <cellStyle name="Comma" xfId="59" builtinId="3"/>
    <cellStyle name="Comma 2" xfId="2"/>
    <cellStyle name="Comma 2 2" xfId="3"/>
    <cellStyle name="Comma 2 3" xfId="4"/>
    <cellStyle name="Comma 2 4" xfId="62"/>
    <cellStyle name="Comma 3" xfId="5"/>
    <cellStyle name="Comma 3 2" xfId="6"/>
    <cellStyle name="Comma 4" xfId="7"/>
    <cellStyle name="Comma 5" xfId="8"/>
    <cellStyle name="Comma 6" xfId="9"/>
    <cellStyle name="Comma 7" xfId="64"/>
    <cellStyle name="Currency 2" xfId="10"/>
    <cellStyle name="Excel Built-in Comma" xfId="11"/>
    <cellStyle name="Excel Built-in Normal" xfId="12"/>
    <cellStyle name="Heading" xfId="13"/>
    <cellStyle name="Heading1" xfId="14"/>
    <cellStyle name="Hyperlink 2" xfId="15"/>
    <cellStyle name="Hyperlink 3" xfId="16"/>
    <cellStyle name="Hyperlink 4" xfId="17"/>
    <cellStyle name="Normal" xfId="0" builtinId="0"/>
    <cellStyle name="Normal 10" xfId="18"/>
    <cellStyle name="Normal 10 2" xfId="19"/>
    <cellStyle name="Normal 10 2 2" xfId="20"/>
    <cellStyle name="Normal 11" xfId="63"/>
    <cellStyle name="Normal 12" xfId="65"/>
    <cellStyle name="Normal 18" xfId="21"/>
    <cellStyle name="Normal 18 2" xfId="22"/>
    <cellStyle name="Normal 2" xfId="1"/>
    <cellStyle name="Normal 2 10" xfId="23"/>
    <cellStyle name="Normal 2 10 2" xfId="24"/>
    <cellStyle name="Normal 2 18" xfId="25"/>
    <cellStyle name="Normal 2 18 2" xfId="26"/>
    <cellStyle name="Normal 2 19 2" xfId="27"/>
    <cellStyle name="Normal 2 19 2 2" xfId="28"/>
    <cellStyle name="Normal 2 19 2 2 2" xfId="29"/>
    <cellStyle name="Normal 2 2" xfId="30"/>
    <cellStyle name="Normal 2 2 2" xfId="31"/>
    <cellStyle name="Normal 2 2 3" xfId="32"/>
    <cellStyle name="Normal 2 3" xfId="33"/>
    <cellStyle name="Normal 2 3 2" xfId="34"/>
    <cellStyle name="Normal 2 3 3" xfId="35"/>
    <cellStyle name="Normal 2 4" xfId="60"/>
    <cellStyle name="Normal 23 2" xfId="36"/>
    <cellStyle name="Normal 3" xfId="37"/>
    <cellStyle name="Normal 3 2" xfId="38"/>
    <cellStyle name="Normal 3 2 2" xfId="39"/>
    <cellStyle name="Normal 3 3" xfId="40"/>
    <cellStyle name="Normal 3 3 2" xfId="41"/>
    <cellStyle name="Normal 3 4" xfId="42"/>
    <cellStyle name="Normal 3 5" xfId="43"/>
    <cellStyle name="Normal 4" xfId="44"/>
    <cellStyle name="Normal 4 2" xfId="45"/>
    <cellStyle name="Normal 4 3" xfId="46"/>
    <cellStyle name="Normal 4 4" xfId="47"/>
    <cellStyle name="Normal 5" xfId="48"/>
    <cellStyle name="Normal 5 2" xfId="49"/>
    <cellStyle name="Normal 6" xfId="50"/>
    <cellStyle name="Normal 6 2" xfId="51"/>
    <cellStyle name="Normal 7" xfId="52"/>
    <cellStyle name="Normal 7 2" xfId="53"/>
    <cellStyle name="Normal 7 3" xfId="54"/>
    <cellStyle name="Normal 8" xfId="55"/>
    <cellStyle name="Normal 9" xfId="56"/>
    <cellStyle name="Percent 2" xfId="61"/>
    <cellStyle name="Result" xfId="57"/>
    <cellStyle name="Result2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tabSelected="1" topLeftCell="A70" zoomScale="85" zoomScaleNormal="85" workbookViewId="0">
      <selection activeCell="N95" sqref="N95"/>
    </sheetView>
  </sheetViews>
  <sheetFormatPr defaultRowHeight="15"/>
  <cols>
    <col min="1" max="1" width="4.7109375" style="12" customWidth="1"/>
    <col min="2" max="2" width="32.85546875" style="12" bestFit="1" customWidth="1"/>
    <col min="3" max="3" width="10" style="12" bestFit="1" customWidth="1"/>
    <col min="4" max="4" width="7.7109375" style="12" bestFit="1" customWidth="1"/>
    <col min="5" max="5" width="19" style="12" bestFit="1" customWidth="1"/>
    <col min="6" max="6" width="38.5703125" style="12" bestFit="1" customWidth="1"/>
    <col min="7" max="7" width="8.7109375" style="12" bestFit="1" customWidth="1"/>
    <col min="8" max="8" width="3.140625" style="12" bestFit="1" customWidth="1"/>
    <col min="9" max="10" width="9.5703125" style="12" customWidth="1"/>
    <col min="11" max="11" width="12.7109375" style="12" bestFit="1" customWidth="1"/>
    <col min="12" max="12" width="12.42578125" style="12" bestFit="1" customWidth="1"/>
    <col min="13" max="13" width="11.28515625" style="12" customWidth="1"/>
    <col min="14" max="14" width="36.5703125" style="12" bestFit="1" customWidth="1"/>
    <col min="15" max="16384" width="9.140625" style="12"/>
  </cols>
  <sheetData>
    <row r="1" spans="1:14" s="2" customFormat="1" ht="15.75">
      <c r="A1" s="1" t="s">
        <v>53</v>
      </c>
    </row>
    <row r="2" spans="1:14" s="2" customFormat="1" ht="15.75">
      <c r="A2" s="1"/>
    </row>
    <row r="3" spans="1:14" s="5" customFormat="1" ht="26.25">
      <c r="A3" s="3" t="s">
        <v>0</v>
      </c>
      <c r="B3" s="30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109" t="s">
        <v>7</v>
      </c>
      <c r="I3" s="110"/>
      <c r="J3" s="111"/>
      <c r="K3" s="4" t="s">
        <v>8</v>
      </c>
      <c r="L3" s="4" t="s">
        <v>9</v>
      </c>
      <c r="M3" s="31" t="s">
        <v>10</v>
      </c>
      <c r="N3" s="4" t="s">
        <v>11</v>
      </c>
    </row>
    <row r="4" spans="1:14" s="5" customFormat="1">
      <c r="A4" s="6"/>
      <c r="B4" s="6"/>
      <c r="C4" s="6"/>
      <c r="D4" s="6"/>
      <c r="E4" s="6"/>
      <c r="F4" s="6"/>
      <c r="G4" s="6"/>
      <c r="H4" s="7" t="s">
        <v>12</v>
      </c>
      <c r="I4" s="7" t="s">
        <v>155</v>
      </c>
      <c r="J4" s="7" t="s">
        <v>13</v>
      </c>
      <c r="K4" s="6"/>
      <c r="L4" s="6"/>
      <c r="M4" s="7"/>
      <c r="N4" s="6"/>
    </row>
    <row r="5" spans="1:14">
      <c r="A5" s="13">
        <v>1</v>
      </c>
      <c r="B5" s="11" t="s">
        <v>14</v>
      </c>
      <c r="C5" s="14"/>
      <c r="D5" s="15"/>
      <c r="E5" s="11"/>
      <c r="F5" s="15"/>
      <c r="G5" s="13"/>
      <c r="H5" s="11"/>
      <c r="I5" s="11"/>
      <c r="J5" s="11"/>
      <c r="K5" s="16"/>
      <c r="L5" s="13"/>
      <c r="M5" s="16"/>
      <c r="N5" s="11"/>
    </row>
    <row r="6" spans="1:14">
      <c r="A6" s="13"/>
      <c r="B6" s="11"/>
      <c r="C6" s="14">
        <v>43718</v>
      </c>
      <c r="D6" s="15"/>
      <c r="E6" s="11" t="s">
        <v>17</v>
      </c>
      <c r="F6" s="15" t="s">
        <v>18</v>
      </c>
      <c r="G6" s="13">
        <v>52</v>
      </c>
      <c r="H6" s="11"/>
      <c r="I6" s="11"/>
      <c r="J6" s="11"/>
      <c r="K6" s="16">
        <v>2201</v>
      </c>
      <c r="L6" s="13">
        <f>G6*2</f>
        <v>104</v>
      </c>
      <c r="M6" s="16">
        <f>K6*L6</f>
        <v>228904</v>
      </c>
      <c r="N6" s="11" t="s">
        <v>51</v>
      </c>
    </row>
    <row r="7" spans="1:14">
      <c r="A7" s="13"/>
      <c r="B7" s="11"/>
      <c r="C7" s="14"/>
      <c r="D7" s="15"/>
      <c r="E7" s="11"/>
      <c r="F7" s="15"/>
      <c r="G7" s="13"/>
      <c r="H7" s="11"/>
      <c r="I7" s="11"/>
      <c r="J7" s="11"/>
      <c r="K7" s="16"/>
      <c r="L7" s="13"/>
      <c r="M7" s="32">
        <v>300000</v>
      </c>
      <c r="N7" s="34" t="s">
        <v>59</v>
      </c>
    </row>
    <row r="8" spans="1:14">
      <c r="A8" s="13"/>
      <c r="B8" s="11"/>
      <c r="C8" s="14"/>
      <c r="D8" s="15"/>
      <c r="E8" s="11"/>
      <c r="F8" s="15"/>
      <c r="G8" s="13"/>
      <c r="H8" s="11"/>
      <c r="I8" s="11"/>
      <c r="J8" s="11"/>
      <c r="K8" s="16"/>
      <c r="L8" s="13"/>
      <c r="M8" s="17">
        <f>SUM(M5:M7)</f>
        <v>528904</v>
      </c>
      <c r="N8" s="28" t="s">
        <v>206</v>
      </c>
    </row>
    <row r="9" spans="1:14">
      <c r="A9" s="13">
        <v>2</v>
      </c>
      <c r="B9" s="49" t="s">
        <v>81</v>
      </c>
      <c r="C9" s="14">
        <v>43709</v>
      </c>
      <c r="D9" s="15"/>
      <c r="E9" s="49" t="s">
        <v>82</v>
      </c>
      <c r="F9" s="50" t="s">
        <v>84</v>
      </c>
      <c r="G9" s="13"/>
      <c r="H9" s="11"/>
      <c r="I9" s="11"/>
      <c r="J9" s="11"/>
      <c r="K9" s="16"/>
      <c r="L9" s="13"/>
      <c r="M9" s="52">
        <v>2100000</v>
      </c>
      <c r="N9" s="49" t="s">
        <v>86</v>
      </c>
    </row>
    <row r="10" spans="1:14">
      <c r="A10" s="13"/>
      <c r="B10" s="49"/>
      <c r="C10" s="14"/>
      <c r="D10" s="15"/>
      <c r="E10" s="49" t="s">
        <v>83</v>
      </c>
      <c r="F10" s="50" t="s">
        <v>85</v>
      </c>
      <c r="G10" s="13"/>
      <c r="H10" s="11"/>
      <c r="I10" s="11"/>
      <c r="J10" s="11"/>
      <c r="K10" s="16"/>
      <c r="L10" s="13"/>
      <c r="M10" s="52">
        <v>2100000</v>
      </c>
      <c r="N10" s="49" t="s">
        <v>86</v>
      </c>
    </row>
    <row r="11" spans="1:14">
      <c r="A11" s="13"/>
      <c r="B11" s="49"/>
      <c r="C11" s="14"/>
      <c r="D11" s="15"/>
      <c r="E11" s="11"/>
      <c r="F11" s="15"/>
      <c r="G11" s="13"/>
      <c r="H11" s="11"/>
      <c r="I11" s="11"/>
      <c r="J11" s="11"/>
      <c r="K11" s="16"/>
      <c r="L11" s="13"/>
      <c r="M11" s="17">
        <f>SUM(M9:M10)</f>
        <v>4200000</v>
      </c>
      <c r="N11" s="28" t="s">
        <v>205</v>
      </c>
    </row>
    <row r="12" spans="1:14">
      <c r="A12" s="13">
        <v>3</v>
      </c>
      <c r="B12" s="76" t="s">
        <v>159</v>
      </c>
      <c r="C12" s="14">
        <v>43709</v>
      </c>
      <c r="D12" s="15"/>
      <c r="E12" s="76" t="s">
        <v>161</v>
      </c>
      <c r="F12" s="79" t="s">
        <v>160</v>
      </c>
      <c r="G12" s="13"/>
      <c r="H12" s="11"/>
      <c r="I12" s="11"/>
      <c r="J12" s="11"/>
      <c r="K12" s="16"/>
      <c r="L12" s="13"/>
      <c r="M12" s="77">
        <v>400000</v>
      </c>
      <c r="N12" s="11"/>
    </row>
    <row r="13" spans="1:14">
      <c r="A13" s="13"/>
      <c r="B13" s="49"/>
      <c r="C13" s="14"/>
      <c r="D13" s="15"/>
      <c r="E13" s="76" t="s">
        <v>161</v>
      </c>
      <c r="F13" s="79" t="s">
        <v>162</v>
      </c>
      <c r="G13" s="13"/>
      <c r="H13" s="11"/>
      <c r="I13" s="11"/>
      <c r="J13" s="11"/>
      <c r="K13" s="16"/>
      <c r="L13" s="13"/>
      <c r="M13" s="77">
        <v>400000</v>
      </c>
      <c r="N13" s="11"/>
    </row>
    <row r="14" spans="1:14">
      <c r="A14" s="13"/>
      <c r="B14" s="49"/>
      <c r="C14" s="14"/>
      <c r="D14" s="15"/>
      <c r="E14" s="76" t="s">
        <v>161</v>
      </c>
      <c r="F14" s="79" t="s">
        <v>163</v>
      </c>
      <c r="G14" s="13"/>
      <c r="H14" s="11"/>
      <c r="I14" s="11"/>
      <c r="J14" s="11"/>
      <c r="K14" s="16"/>
      <c r="L14" s="13"/>
      <c r="M14" s="77">
        <v>400000</v>
      </c>
      <c r="N14" s="11"/>
    </row>
    <row r="15" spans="1:14">
      <c r="A15" s="13"/>
      <c r="B15" s="49"/>
      <c r="C15" s="14"/>
      <c r="D15" s="15"/>
      <c r="E15" s="76" t="s">
        <v>161</v>
      </c>
      <c r="F15" s="79" t="s">
        <v>164</v>
      </c>
      <c r="G15" s="13"/>
      <c r="H15" s="11"/>
      <c r="I15" s="11"/>
      <c r="J15" s="11"/>
      <c r="K15" s="16"/>
      <c r="L15" s="13"/>
      <c r="M15" s="77">
        <v>1500000</v>
      </c>
      <c r="N15" s="11"/>
    </row>
    <row r="16" spans="1:14">
      <c r="A16" s="13"/>
      <c r="B16" s="49"/>
      <c r="C16" s="14"/>
      <c r="D16" s="15"/>
      <c r="E16" s="76"/>
      <c r="F16" s="79"/>
      <c r="G16" s="13"/>
      <c r="H16" s="11"/>
      <c r="I16" s="11"/>
      <c r="J16" s="11"/>
      <c r="K16" s="16"/>
      <c r="L16" s="13"/>
      <c r="M16" s="17">
        <f>SUM(M12:M15)</f>
        <v>2700000</v>
      </c>
      <c r="N16" s="28" t="s">
        <v>207</v>
      </c>
    </row>
    <row r="17" spans="1:14">
      <c r="A17" s="13"/>
      <c r="B17" s="49"/>
      <c r="C17" s="14"/>
      <c r="D17" s="15"/>
      <c r="E17" s="49"/>
      <c r="F17" s="50"/>
      <c r="G17" s="13"/>
      <c r="H17" s="11"/>
      <c r="I17" s="11"/>
      <c r="J17" s="11"/>
      <c r="K17" s="16"/>
      <c r="L17" s="13"/>
      <c r="M17" s="23"/>
      <c r="N17" s="11"/>
    </row>
    <row r="18" spans="1:14">
      <c r="A18" s="53">
        <v>4</v>
      </c>
      <c r="B18" s="69" t="s">
        <v>116</v>
      </c>
      <c r="C18" s="14">
        <v>43709</v>
      </c>
      <c r="D18" s="20"/>
      <c r="E18" s="21" t="s">
        <v>117</v>
      </c>
      <c r="F18" s="70" t="s">
        <v>118</v>
      </c>
      <c r="G18" s="11">
        <v>1</v>
      </c>
      <c r="H18" s="11"/>
      <c r="I18" s="11"/>
      <c r="J18" s="11"/>
      <c r="K18" s="22">
        <v>20500000</v>
      </c>
      <c r="L18" s="11"/>
      <c r="M18" s="131">
        <f>K18</f>
        <v>20500000</v>
      </c>
      <c r="N18" s="78" t="s">
        <v>119</v>
      </c>
    </row>
    <row r="19" spans="1:14">
      <c r="A19" s="53"/>
      <c r="B19" s="129" t="s">
        <v>201</v>
      </c>
      <c r="C19" s="14">
        <v>43709</v>
      </c>
      <c r="D19" s="20"/>
      <c r="E19" s="21" t="s">
        <v>117</v>
      </c>
      <c r="F19" s="70" t="s">
        <v>118</v>
      </c>
      <c r="G19" s="11">
        <v>2</v>
      </c>
      <c r="H19" s="11">
        <v>2.5</v>
      </c>
      <c r="I19" s="11">
        <v>1.65</v>
      </c>
      <c r="J19" s="11">
        <f>I19*H19</f>
        <v>4.125</v>
      </c>
      <c r="K19" s="22">
        <v>165000</v>
      </c>
      <c r="L19" s="130">
        <f>K19*J19</f>
        <v>680625</v>
      </c>
      <c r="M19" s="131">
        <f>L19*G19</f>
        <v>1361250</v>
      </c>
      <c r="N19" s="132" t="s">
        <v>202</v>
      </c>
    </row>
    <row r="20" spans="1:14">
      <c r="A20" s="53"/>
      <c r="B20" s="129"/>
      <c r="C20" s="14"/>
      <c r="D20" s="20"/>
      <c r="E20" s="21"/>
      <c r="F20" s="70"/>
      <c r="G20" s="11"/>
      <c r="H20" s="11"/>
      <c r="I20" s="11"/>
      <c r="J20" s="11"/>
      <c r="K20" s="22"/>
      <c r="L20" s="130"/>
      <c r="M20" s="131">
        <v>1515000</v>
      </c>
      <c r="N20" s="129" t="s">
        <v>203</v>
      </c>
    </row>
    <row r="21" spans="1:14">
      <c r="A21" s="53"/>
      <c r="B21" s="69"/>
      <c r="C21" s="14"/>
      <c r="D21" s="20"/>
      <c r="E21" s="21"/>
      <c r="F21" s="70"/>
      <c r="G21" s="11"/>
      <c r="H21" s="11"/>
      <c r="I21" s="11"/>
      <c r="J21" s="11"/>
      <c r="K21" s="22"/>
      <c r="L21" s="11"/>
      <c r="M21" s="17">
        <f>SUM(M18:M19)</f>
        <v>21861250</v>
      </c>
      <c r="N21" s="78" t="s">
        <v>204</v>
      </c>
    </row>
    <row r="22" spans="1:14">
      <c r="A22" s="53"/>
      <c r="B22" s="69"/>
      <c r="C22" s="14"/>
      <c r="D22" s="20"/>
      <c r="E22" s="21"/>
      <c r="F22" s="70"/>
      <c r="G22" s="11"/>
      <c r="H22" s="11"/>
      <c r="I22" s="11"/>
      <c r="J22" s="11"/>
      <c r="K22" s="22"/>
      <c r="L22" s="11"/>
      <c r="M22" s="23"/>
      <c r="N22" s="78"/>
    </row>
    <row r="23" spans="1:14">
      <c r="A23" s="53">
        <v>5</v>
      </c>
      <c r="B23" s="76" t="s">
        <v>156</v>
      </c>
      <c r="C23" s="14">
        <v>43731</v>
      </c>
      <c r="D23" s="27"/>
      <c r="E23" s="75" t="s">
        <v>121</v>
      </c>
      <c r="F23" s="29" t="s">
        <v>120</v>
      </c>
      <c r="G23" s="71"/>
      <c r="H23" s="29">
        <v>2</v>
      </c>
      <c r="I23" s="29">
        <v>1</v>
      </c>
      <c r="J23" s="29">
        <f>I23*H23</f>
        <v>2</v>
      </c>
      <c r="K23" s="22">
        <v>25000</v>
      </c>
      <c r="L23" s="11"/>
      <c r="M23" s="77">
        <f>K23*J23</f>
        <v>50000</v>
      </c>
      <c r="N23" s="69"/>
    </row>
    <row r="24" spans="1:14">
      <c r="A24" s="53"/>
      <c r="B24" s="27"/>
      <c r="C24" s="14">
        <v>43731</v>
      </c>
      <c r="D24" s="27"/>
      <c r="E24" s="75" t="s">
        <v>122</v>
      </c>
      <c r="F24" s="29" t="s">
        <v>120</v>
      </c>
      <c r="G24" s="71"/>
      <c r="H24" s="29">
        <v>2</v>
      </c>
      <c r="I24" s="29">
        <v>1</v>
      </c>
      <c r="J24" s="29">
        <f t="shared" ref="J24:J50" si="0">I24*H24</f>
        <v>2</v>
      </c>
      <c r="K24" s="22">
        <v>25001</v>
      </c>
      <c r="L24" s="11"/>
      <c r="M24" s="77">
        <f t="shared" ref="M24:M50" si="1">K24*J24</f>
        <v>50002</v>
      </c>
      <c r="N24" s="69"/>
    </row>
    <row r="25" spans="1:14">
      <c r="A25" s="53"/>
      <c r="B25" s="27"/>
      <c r="C25" s="14">
        <v>43731</v>
      </c>
      <c r="D25" s="27"/>
      <c r="E25" s="75" t="s">
        <v>123</v>
      </c>
      <c r="F25" s="29" t="s">
        <v>120</v>
      </c>
      <c r="G25" s="71"/>
      <c r="H25" s="29">
        <v>3</v>
      </c>
      <c r="I25" s="29">
        <v>2</v>
      </c>
      <c r="J25" s="29">
        <f t="shared" si="0"/>
        <v>6</v>
      </c>
      <c r="K25" s="22">
        <v>25002</v>
      </c>
      <c r="L25" s="11"/>
      <c r="M25" s="77">
        <f t="shared" si="1"/>
        <v>150012</v>
      </c>
      <c r="N25" s="69"/>
    </row>
    <row r="26" spans="1:14">
      <c r="A26" s="53"/>
      <c r="B26" s="27"/>
      <c r="C26" s="14">
        <v>43728</v>
      </c>
      <c r="D26" s="27"/>
      <c r="E26" s="75" t="s">
        <v>125</v>
      </c>
      <c r="F26" s="29" t="s">
        <v>124</v>
      </c>
      <c r="G26" s="71"/>
      <c r="H26" s="29">
        <v>2</v>
      </c>
      <c r="I26" s="29">
        <v>1</v>
      </c>
      <c r="J26" s="29">
        <f t="shared" si="0"/>
        <v>2</v>
      </c>
      <c r="K26" s="22">
        <v>25003</v>
      </c>
      <c r="L26" s="11"/>
      <c r="M26" s="77">
        <f t="shared" si="1"/>
        <v>50006</v>
      </c>
      <c r="N26" s="69"/>
    </row>
    <row r="27" spans="1:14">
      <c r="A27" s="53"/>
      <c r="B27" s="27"/>
      <c r="C27" s="14">
        <v>43728</v>
      </c>
      <c r="D27" s="27"/>
      <c r="E27" s="75" t="s">
        <v>126</v>
      </c>
      <c r="F27" s="29" t="s">
        <v>124</v>
      </c>
      <c r="G27" s="71"/>
      <c r="H27" s="29">
        <v>3</v>
      </c>
      <c r="I27" s="29">
        <v>2</v>
      </c>
      <c r="J27" s="29">
        <f t="shared" si="0"/>
        <v>6</v>
      </c>
      <c r="K27" s="22">
        <v>25004</v>
      </c>
      <c r="L27" s="11"/>
      <c r="M27" s="77">
        <f t="shared" si="1"/>
        <v>150024</v>
      </c>
      <c r="N27" s="69"/>
    </row>
    <row r="28" spans="1:14">
      <c r="A28" s="53"/>
      <c r="B28" s="27"/>
      <c r="C28" s="14">
        <v>43728</v>
      </c>
      <c r="D28" s="27"/>
      <c r="E28" s="75" t="s">
        <v>128</v>
      </c>
      <c r="F28" s="29" t="s">
        <v>127</v>
      </c>
      <c r="G28" s="71"/>
      <c r="H28" s="29">
        <v>2</v>
      </c>
      <c r="I28" s="29">
        <v>1</v>
      </c>
      <c r="J28" s="29">
        <f t="shared" si="0"/>
        <v>2</v>
      </c>
      <c r="K28" s="22">
        <v>25005</v>
      </c>
      <c r="L28" s="11"/>
      <c r="M28" s="77">
        <f t="shared" si="1"/>
        <v>50010</v>
      </c>
      <c r="N28" s="69"/>
    </row>
    <row r="29" spans="1:14">
      <c r="A29" s="53"/>
      <c r="B29" s="27"/>
      <c r="C29" s="14">
        <v>43728</v>
      </c>
      <c r="D29" s="27"/>
      <c r="E29" s="75" t="s">
        <v>129</v>
      </c>
      <c r="F29" s="29" t="s">
        <v>127</v>
      </c>
      <c r="G29" s="71"/>
      <c r="H29" s="29">
        <v>2</v>
      </c>
      <c r="I29" s="29">
        <v>1</v>
      </c>
      <c r="J29" s="29">
        <f t="shared" si="0"/>
        <v>2</v>
      </c>
      <c r="K29" s="22">
        <v>25006</v>
      </c>
      <c r="L29" s="11"/>
      <c r="M29" s="77">
        <f t="shared" si="1"/>
        <v>50012</v>
      </c>
      <c r="N29" s="69"/>
    </row>
    <row r="30" spans="1:14">
      <c r="A30" s="53"/>
      <c r="B30" s="27"/>
      <c r="C30" s="14">
        <v>43729</v>
      </c>
      <c r="D30" s="27"/>
      <c r="E30" s="75" t="s">
        <v>131</v>
      </c>
      <c r="F30" s="29" t="s">
        <v>130</v>
      </c>
      <c r="G30" s="71"/>
      <c r="H30" s="29">
        <v>3</v>
      </c>
      <c r="I30" s="29">
        <v>2</v>
      </c>
      <c r="J30" s="29">
        <f t="shared" si="0"/>
        <v>6</v>
      </c>
      <c r="K30" s="22">
        <v>25007</v>
      </c>
      <c r="L30" s="11"/>
      <c r="M30" s="77">
        <f t="shared" si="1"/>
        <v>150042</v>
      </c>
      <c r="N30" s="69"/>
    </row>
    <row r="31" spans="1:14">
      <c r="A31" s="53"/>
      <c r="B31" s="27"/>
      <c r="C31" s="14">
        <v>43729</v>
      </c>
      <c r="D31" s="27"/>
      <c r="E31" s="75" t="s">
        <v>132</v>
      </c>
      <c r="F31" s="29" t="s">
        <v>130</v>
      </c>
      <c r="G31" s="71"/>
      <c r="H31" s="29">
        <v>3</v>
      </c>
      <c r="I31" s="29">
        <v>2</v>
      </c>
      <c r="J31" s="29">
        <f t="shared" si="0"/>
        <v>6</v>
      </c>
      <c r="K31" s="22">
        <v>25008</v>
      </c>
      <c r="L31" s="11"/>
      <c r="M31" s="77">
        <f t="shared" si="1"/>
        <v>150048</v>
      </c>
      <c r="N31" s="69"/>
    </row>
    <row r="32" spans="1:14">
      <c r="A32" s="53"/>
      <c r="B32" s="27"/>
      <c r="C32" s="14">
        <v>43722</v>
      </c>
      <c r="D32" s="27"/>
      <c r="E32" s="75" t="s">
        <v>134</v>
      </c>
      <c r="F32" s="29" t="s">
        <v>133</v>
      </c>
      <c r="G32" s="71"/>
      <c r="H32" s="29">
        <v>2</v>
      </c>
      <c r="I32" s="29">
        <v>1</v>
      </c>
      <c r="J32" s="29">
        <f t="shared" si="0"/>
        <v>2</v>
      </c>
      <c r="K32" s="22">
        <v>25009</v>
      </c>
      <c r="L32" s="11"/>
      <c r="M32" s="77">
        <f t="shared" si="1"/>
        <v>50018</v>
      </c>
      <c r="N32" s="69"/>
    </row>
    <row r="33" spans="1:14">
      <c r="A33" s="53"/>
      <c r="B33" s="27"/>
      <c r="C33" s="14">
        <v>43722</v>
      </c>
      <c r="D33" s="27"/>
      <c r="E33" s="75" t="s">
        <v>135</v>
      </c>
      <c r="F33" s="29" t="s">
        <v>133</v>
      </c>
      <c r="G33" s="71"/>
      <c r="H33" s="29">
        <v>2</v>
      </c>
      <c r="I33" s="29">
        <v>1</v>
      </c>
      <c r="J33" s="29">
        <f t="shared" si="0"/>
        <v>2</v>
      </c>
      <c r="K33" s="22">
        <v>25010</v>
      </c>
      <c r="L33" s="11"/>
      <c r="M33" s="77">
        <f t="shared" si="1"/>
        <v>50020</v>
      </c>
      <c r="N33" s="69"/>
    </row>
    <row r="34" spans="1:14">
      <c r="A34" s="53"/>
      <c r="B34" s="27"/>
      <c r="C34" s="14">
        <v>43722</v>
      </c>
      <c r="D34" s="27"/>
      <c r="E34" s="75" t="s">
        <v>20</v>
      </c>
      <c r="F34" s="29" t="s">
        <v>133</v>
      </c>
      <c r="G34" s="71"/>
      <c r="H34" s="29">
        <v>2</v>
      </c>
      <c r="I34" s="29">
        <v>1</v>
      </c>
      <c r="J34" s="29">
        <f t="shared" si="0"/>
        <v>2</v>
      </c>
      <c r="K34" s="22">
        <v>25011</v>
      </c>
      <c r="L34" s="11"/>
      <c r="M34" s="77">
        <f t="shared" si="1"/>
        <v>50022</v>
      </c>
      <c r="N34" s="69"/>
    </row>
    <row r="35" spans="1:14">
      <c r="A35" s="53"/>
      <c r="B35" s="27"/>
      <c r="C35" s="14">
        <v>43725</v>
      </c>
      <c r="D35" s="27"/>
      <c r="E35" s="75" t="s">
        <v>136</v>
      </c>
      <c r="F35" s="108" t="s">
        <v>200</v>
      </c>
      <c r="G35" s="71"/>
      <c r="H35" s="29">
        <v>3</v>
      </c>
      <c r="I35" s="29">
        <v>2</v>
      </c>
      <c r="J35" s="29">
        <f t="shared" si="0"/>
        <v>6</v>
      </c>
      <c r="K35" s="22">
        <v>25012</v>
      </c>
      <c r="L35" s="11"/>
      <c r="M35" s="77">
        <f t="shared" si="1"/>
        <v>150072</v>
      </c>
      <c r="N35" s="69"/>
    </row>
    <row r="36" spans="1:14">
      <c r="A36" s="53"/>
      <c r="B36" s="27"/>
      <c r="C36" s="14">
        <v>43725</v>
      </c>
      <c r="D36" s="27"/>
      <c r="E36" s="75" t="s">
        <v>137</v>
      </c>
      <c r="F36" s="108" t="s">
        <v>200</v>
      </c>
      <c r="G36" s="71"/>
      <c r="H36" s="29">
        <v>3</v>
      </c>
      <c r="I36" s="29">
        <v>2</v>
      </c>
      <c r="J36" s="29">
        <f t="shared" si="0"/>
        <v>6</v>
      </c>
      <c r="K36" s="22">
        <v>25013</v>
      </c>
      <c r="L36" s="11"/>
      <c r="M36" s="77">
        <f t="shared" si="1"/>
        <v>150078</v>
      </c>
      <c r="N36" s="69"/>
    </row>
    <row r="37" spans="1:14">
      <c r="A37" s="53"/>
      <c r="B37" s="27"/>
      <c r="C37" s="14">
        <v>43725</v>
      </c>
      <c r="D37" s="27"/>
      <c r="E37" s="75" t="s">
        <v>138</v>
      </c>
      <c r="F37" s="108" t="s">
        <v>200</v>
      </c>
      <c r="G37" s="71"/>
      <c r="H37" s="29">
        <v>2</v>
      </c>
      <c r="I37" s="29">
        <v>1</v>
      </c>
      <c r="J37" s="29">
        <f t="shared" si="0"/>
        <v>2</v>
      </c>
      <c r="K37" s="22">
        <v>25014</v>
      </c>
      <c r="L37" s="11"/>
      <c r="M37" s="77">
        <f t="shared" si="1"/>
        <v>50028</v>
      </c>
      <c r="N37" s="69"/>
    </row>
    <row r="38" spans="1:14">
      <c r="A38" s="53"/>
      <c r="B38" s="27"/>
      <c r="C38" s="14">
        <v>43718</v>
      </c>
      <c r="D38" s="27"/>
      <c r="E38" s="75" t="s">
        <v>140</v>
      </c>
      <c r="F38" s="29" t="s">
        <v>139</v>
      </c>
      <c r="G38" s="71"/>
      <c r="H38" s="29">
        <v>4</v>
      </c>
      <c r="I38" s="29">
        <v>1.2</v>
      </c>
      <c r="J38" s="29">
        <f t="shared" si="0"/>
        <v>4.8</v>
      </c>
      <c r="K38" s="22">
        <v>25015</v>
      </c>
      <c r="L38" s="11"/>
      <c r="M38" s="77">
        <f t="shared" si="1"/>
        <v>120072</v>
      </c>
      <c r="N38" s="69"/>
    </row>
    <row r="39" spans="1:14">
      <c r="A39" s="53"/>
      <c r="B39" s="27"/>
      <c r="C39" s="14">
        <v>43718</v>
      </c>
      <c r="D39" s="27"/>
      <c r="E39" s="75" t="s">
        <v>141</v>
      </c>
      <c r="F39" s="29" t="s">
        <v>139</v>
      </c>
      <c r="G39" s="71"/>
      <c r="H39" s="72">
        <v>4</v>
      </c>
      <c r="I39" s="29">
        <v>1.2</v>
      </c>
      <c r="J39" s="29">
        <f t="shared" si="0"/>
        <v>4.8</v>
      </c>
      <c r="K39" s="22">
        <v>25016</v>
      </c>
      <c r="L39" s="11"/>
      <c r="M39" s="77">
        <f t="shared" si="1"/>
        <v>120076.79999999999</v>
      </c>
      <c r="N39" s="69"/>
    </row>
    <row r="40" spans="1:14">
      <c r="A40" s="53"/>
      <c r="B40" s="27"/>
      <c r="C40" s="14">
        <v>43718</v>
      </c>
      <c r="D40" s="27"/>
      <c r="E40" s="75" t="s">
        <v>142</v>
      </c>
      <c r="F40" s="29" t="s">
        <v>139</v>
      </c>
      <c r="G40" s="71"/>
      <c r="H40" s="72">
        <v>4</v>
      </c>
      <c r="I40" s="29">
        <v>1.2</v>
      </c>
      <c r="J40" s="29">
        <f t="shared" si="0"/>
        <v>4.8</v>
      </c>
      <c r="K40" s="22">
        <v>25017</v>
      </c>
      <c r="L40" s="11"/>
      <c r="M40" s="77">
        <f t="shared" si="1"/>
        <v>120081.59999999999</v>
      </c>
      <c r="N40" s="69"/>
    </row>
    <row r="41" spans="1:14">
      <c r="A41" s="53"/>
      <c r="B41" s="27"/>
      <c r="C41" s="14">
        <v>43718</v>
      </c>
      <c r="D41" s="27"/>
      <c r="E41" s="75" t="s">
        <v>143</v>
      </c>
      <c r="F41" s="29" t="s">
        <v>139</v>
      </c>
      <c r="G41" s="71"/>
      <c r="H41" s="72">
        <v>4</v>
      </c>
      <c r="I41" s="29">
        <v>1.2</v>
      </c>
      <c r="J41" s="29">
        <f t="shared" si="0"/>
        <v>4.8</v>
      </c>
      <c r="K41" s="22">
        <v>25018</v>
      </c>
      <c r="L41" s="11"/>
      <c r="M41" s="77">
        <f t="shared" si="1"/>
        <v>120086.39999999999</v>
      </c>
      <c r="N41" s="69"/>
    </row>
    <row r="42" spans="1:14">
      <c r="A42" s="53"/>
      <c r="B42" s="27"/>
      <c r="C42" s="14">
        <v>43718</v>
      </c>
      <c r="D42" s="27"/>
      <c r="E42" s="75" t="s">
        <v>144</v>
      </c>
      <c r="F42" s="29" t="s">
        <v>139</v>
      </c>
      <c r="G42" s="71"/>
      <c r="H42" s="72">
        <v>4</v>
      </c>
      <c r="I42" s="29">
        <v>1.2</v>
      </c>
      <c r="J42" s="29">
        <f t="shared" si="0"/>
        <v>4.8</v>
      </c>
      <c r="K42" s="22">
        <v>25019</v>
      </c>
      <c r="L42" s="11"/>
      <c r="M42" s="77">
        <f t="shared" si="1"/>
        <v>120091.2</v>
      </c>
      <c r="N42" s="69"/>
    </row>
    <row r="43" spans="1:14">
      <c r="A43" s="53"/>
      <c r="B43" s="27"/>
      <c r="C43" s="14">
        <v>43718</v>
      </c>
      <c r="D43" s="27"/>
      <c r="E43" s="75" t="s">
        <v>145</v>
      </c>
      <c r="F43" s="29" t="s">
        <v>139</v>
      </c>
      <c r="G43" s="71"/>
      <c r="H43" s="72">
        <v>4</v>
      </c>
      <c r="I43" s="29">
        <v>1.2</v>
      </c>
      <c r="J43" s="29">
        <f t="shared" si="0"/>
        <v>4.8</v>
      </c>
      <c r="K43" s="22">
        <v>25020</v>
      </c>
      <c r="L43" s="11"/>
      <c r="M43" s="77">
        <f t="shared" si="1"/>
        <v>120096</v>
      </c>
      <c r="N43" s="69"/>
    </row>
    <row r="44" spans="1:14">
      <c r="A44" s="53"/>
      <c r="B44" s="27"/>
      <c r="C44" s="14">
        <v>43718</v>
      </c>
      <c r="D44" s="27"/>
      <c r="E44" s="75" t="s">
        <v>146</v>
      </c>
      <c r="F44" s="29" t="s">
        <v>139</v>
      </c>
      <c r="G44" s="71"/>
      <c r="H44" s="72">
        <v>4</v>
      </c>
      <c r="I44" s="29">
        <v>1</v>
      </c>
      <c r="J44" s="29">
        <f t="shared" si="0"/>
        <v>4</v>
      </c>
      <c r="K44" s="22">
        <v>25021</v>
      </c>
      <c r="L44" s="11"/>
      <c r="M44" s="77">
        <f t="shared" si="1"/>
        <v>100084</v>
      </c>
      <c r="N44" s="69"/>
    </row>
    <row r="45" spans="1:14">
      <c r="A45" s="53"/>
      <c r="B45" s="27"/>
      <c r="C45" s="14">
        <v>43718</v>
      </c>
      <c r="D45" s="27"/>
      <c r="E45" s="75" t="s">
        <v>147</v>
      </c>
      <c r="F45" s="29" t="s">
        <v>139</v>
      </c>
      <c r="G45" s="71"/>
      <c r="H45" s="72">
        <v>4</v>
      </c>
      <c r="I45" s="29">
        <v>1</v>
      </c>
      <c r="J45" s="29">
        <f t="shared" si="0"/>
        <v>4</v>
      </c>
      <c r="K45" s="22">
        <v>25022</v>
      </c>
      <c r="L45" s="11"/>
      <c r="M45" s="77">
        <f t="shared" si="1"/>
        <v>100088</v>
      </c>
      <c r="N45" s="69"/>
    </row>
    <row r="46" spans="1:14">
      <c r="A46" s="53"/>
      <c r="B46" s="27"/>
      <c r="C46" s="14">
        <v>43718</v>
      </c>
      <c r="D46" s="27"/>
      <c r="E46" s="75" t="s">
        <v>148</v>
      </c>
      <c r="F46" s="29" t="s">
        <v>139</v>
      </c>
      <c r="G46" s="71"/>
      <c r="H46" s="72">
        <v>4</v>
      </c>
      <c r="I46" s="29">
        <v>1.2</v>
      </c>
      <c r="J46" s="29">
        <f t="shared" si="0"/>
        <v>4.8</v>
      </c>
      <c r="K46" s="22">
        <v>25023</v>
      </c>
      <c r="L46" s="11"/>
      <c r="M46" s="77">
        <f t="shared" si="1"/>
        <v>120110.39999999999</v>
      </c>
      <c r="N46" s="69"/>
    </row>
    <row r="47" spans="1:14">
      <c r="A47" s="53"/>
      <c r="B47" s="27"/>
      <c r="C47" s="14">
        <v>43715</v>
      </c>
      <c r="D47" s="27"/>
      <c r="E47" s="75" t="s">
        <v>150</v>
      </c>
      <c r="F47" s="29" t="s">
        <v>149</v>
      </c>
      <c r="G47" s="71"/>
      <c r="H47" s="72">
        <v>4</v>
      </c>
      <c r="I47" s="29">
        <v>1</v>
      </c>
      <c r="J47" s="29">
        <f t="shared" si="0"/>
        <v>4</v>
      </c>
      <c r="K47" s="22">
        <v>25024</v>
      </c>
      <c r="L47" s="11"/>
      <c r="M47" s="77">
        <f t="shared" si="1"/>
        <v>100096</v>
      </c>
      <c r="N47" s="69"/>
    </row>
    <row r="48" spans="1:14">
      <c r="A48" s="53"/>
      <c r="B48" s="27"/>
      <c r="C48" s="14">
        <v>43715</v>
      </c>
      <c r="D48" s="27"/>
      <c r="E48" s="75" t="s">
        <v>151</v>
      </c>
      <c r="F48" s="29" t="s">
        <v>149</v>
      </c>
      <c r="G48" s="71"/>
      <c r="H48" s="72">
        <v>4</v>
      </c>
      <c r="I48" s="29">
        <v>1</v>
      </c>
      <c r="J48" s="29">
        <f t="shared" si="0"/>
        <v>4</v>
      </c>
      <c r="K48" s="22">
        <v>25025</v>
      </c>
      <c r="L48" s="11"/>
      <c r="M48" s="77">
        <f t="shared" si="1"/>
        <v>100100</v>
      </c>
      <c r="N48" s="69"/>
    </row>
    <row r="49" spans="1:14">
      <c r="A49" s="53"/>
      <c r="B49" s="27"/>
      <c r="C49" s="14">
        <v>43715</v>
      </c>
      <c r="D49" s="27"/>
      <c r="E49" s="75" t="s">
        <v>153</v>
      </c>
      <c r="F49" s="29" t="s">
        <v>152</v>
      </c>
      <c r="G49" s="71"/>
      <c r="H49" s="72">
        <v>4</v>
      </c>
      <c r="I49" s="29">
        <v>1</v>
      </c>
      <c r="J49" s="29">
        <f t="shared" si="0"/>
        <v>4</v>
      </c>
      <c r="K49" s="22">
        <v>25026</v>
      </c>
      <c r="L49" s="11"/>
      <c r="M49" s="77">
        <f t="shared" si="1"/>
        <v>100104</v>
      </c>
      <c r="N49" s="69"/>
    </row>
    <row r="50" spans="1:14">
      <c r="A50" s="53"/>
      <c r="B50" s="27"/>
      <c r="C50" s="14">
        <v>43715</v>
      </c>
      <c r="D50" s="27"/>
      <c r="E50" s="75" t="s">
        <v>154</v>
      </c>
      <c r="F50" s="29" t="s">
        <v>152</v>
      </c>
      <c r="G50" s="71"/>
      <c r="H50" s="72">
        <v>4</v>
      </c>
      <c r="I50" s="29">
        <v>1.2</v>
      </c>
      <c r="J50" s="29">
        <f t="shared" si="0"/>
        <v>4.8</v>
      </c>
      <c r="K50" s="22">
        <v>25027</v>
      </c>
      <c r="L50" s="11"/>
      <c r="M50" s="77">
        <f t="shared" si="1"/>
        <v>120129.59999999999</v>
      </c>
      <c r="N50" s="69"/>
    </row>
    <row r="51" spans="1:14">
      <c r="A51" s="53"/>
      <c r="B51" s="29"/>
      <c r="C51" s="29"/>
      <c r="D51" s="29"/>
      <c r="E51" s="73"/>
      <c r="F51" s="73"/>
      <c r="H51" s="11"/>
      <c r="I51" s="11"/>
      <c r="J51" s="11"/>
      <c r="K51" s="22"/>
      <c r="L51" s="11"/>
      <c r="M51" s="74">
        <f>SUM(M23:M50)</f>
        <v>2811610</v>
      </c>
      <c r="N51" s="78" t="s">
        <v>208</v>
      </c>
    </row>
    <row r="52" spans="1:14">
      <c r="A52" s="53"/>
      <c r="B52" s="69"/>
      <c r="C52" s="19"/>
      <c r="D52" s="20"/>
      <c r="E52" s="21"/>
      <c r="F52" s="20"/>
      <c r="G52" s="11"/>
      <c r="H52" s="11"/>
      <c r="I52" s="11"/>
      <c r="J52" s="11"/>
      <c r="K52" s="22"/>
      <c r="L52" s="11"/>
      <c r="M52" s="23"/>
      <c r="N52" s="18"/>
    </row>
    <row r="53" spans="1:14">
      <c r="A53" s="13">
        <v>6</v>
      </c>
      <c r="B53" s="11" t="s">
        <v>15</v>
      </c>
      <c r="C53" s="14">
        <v>43722</v>
      </c>
      <c r="D53" s="8"/>
      <c r="E53" s="29" t="s">
        <v>19</v>
      </c>
      <c r="F53" s="8" t="s">
        <v>50</v>
      </c>
      <c r="G53" s="9"/>
      <c r="H53" s="9">
        <v>45</v>
      </c>
      <c r="I53" s="9">
        <v>35</v>
      </c>
      <c r="J53" s="9"/>
      <c r="K53" s="10">
        <v>250000</v>
      </c>
      <c r="L53" s="10">
        <v>1</v>
      </c>
      <c r="M53" s="10">
        <f>L53*K53</f>
        <v>250000</v>
      </c>
      <c r="N53" s="33" t="s">
        <v>52</v>
      </c>
    </row>
    <row r="54" spans="1:14">
      <c r="A54" s="13"/>
      <c r="B54" s="11"/>
      <c r="C54" s="14">
        <v>43722</v>
      </c>
      <c r="D54" s="8"/>
      <c r="E54" s="29" t="s">
        <v>20</v>
      </c>
      <c r="F54" s="8" t="s">
        <v>50</v>
      </c>
      <c r="G54" s="9"/>
      <c r="H54" s="9">
        <v>45</v>
      </c>
      <c r="I54" s="9">
        <v>35</v>
      </c>
      <c r="J54" s="9"/>
      <c r="K54" s="10">
        <v>250000</v>
      </c>
      <c r="L54" s="10">
        <v>1</v>
      </c>
      <c r="M54" s="10">
        <f t="shared" ref="M54:M84" si="2">L54*K54</f>
        <v>250000</v>
      </c>
      <c r="N54" s="33"/>
    </row>
    <row r="55" spans="1:14">
      <c r="A55" s="13"/>
      <c r="B55" s="11"/>
      <c r="C55" s="14">
        <v>43722</v>
      </c>
      <c r="D55" s="8"/>
      <c r="E55" s="29" t="s">
        <v>21</v>
      </c>
      <c r="F55" s="8" t="s">
        <v>50</v>
      </c>
      <c r="G55" s="9"/>
      <c r="H55" s="9">
        <v>45</v>
      </c>
      <c r="I55" s="9">
        <v>35</v>
      </c>
      <c r="J55" s="9"/>
      <c r="K55" s="10">
        <v>250000</v>
      </c>
      <c r="L55" s="10">
        <v>1</v>
      </c>
      <c r="M55" s="10">
        <f t="shared" si="2"/>
        <v>250000</v>
      </c>
      <c r="N55" s="33"/>
    </row>
    <row r="56" spans="1:14">
      <c r="A56" s="13"/>
      <c r="B56" s="11"/>
      <c r="C56" s="14">
        <v>43722</v>
      </c>
      <c r="D56" s="8"/>
      <c r="E56" s="29" t="s">
        <v>22</v>
      </c>
      <c r="F56" s="8" t="s">
        <v>50</v>
      </c>
      <c r="G56" s="9"/>
      <c r="H56" s="9">
        <v>45</v>
      </c>
      <c r="I56" s="9">
        <v>35</v>
      </c>
      <c r="J56" s="9"/>
      <c r="K56" s="10">
        <v>250000</v>
      </c>
      <c r="L56" s="10">
        <v>1</v>
      </c>
      <c r="M56" s="10">
        <f t="shared" si="2"/>
        <v>250000</v>
      </c>
      <c r="N56" s="33"/>
    </row>
    <row r="57" spans="1:14">
      <c r="A57" s="13"/>
      <c r="B57" s="11"/>
      <c r="C57" s="14">
        <v>43722</v>
      </c>
      <c r="D57" s="8"/>
      <c r="E57" s="29" t="s">
        <v>23</v>
      </c>
      <c r="F57" s="8" t="s">
        <v>50</v>
      </c>
      <c r="G57" s="9"/>
      <c r="H57" s="9">
        <v>45</v>
      </c>
      <c r="I57" s="9">
        <v>35</v>
      </c>
      <c r="J57" s="9"/>
      <c r="K57" s="10">
        <v>250000</v>
      </c>
      <c r="L57" s="10">
        <v>1</v>
      </c>
      <c r="M57" s="10">
        <f t="shared" si="2"/>
        <v>250000</v>
      </c>
      <c r="N57" s="33"/>
    </row>
    <row r="58" spans="1:14">
      <c r="A58" s="13"/>
      <c r="B58" s="11"/>
      <c r="C58" s="14">
        <v>43722</v>
      </c>
      <c r="D58" s="8"/>
      <c r="E58" s="29" t="s">
        <v>24</v>
      </c>
      <c r="F58" s="8" t="s">
        <v>50</v>
      </c>
      <c r="G58" s="9"/>
      <c r="H58" s="9">
        <v>45</v>
      </c>
      <c r="I58" s="9">
        <v>35</v>
      </c>
      <c r="J58" s="9"/>
      <c r="K58" s="10">
        <v>250000</v>
      </c>
      <c r="L58" s="10">
        <v>1</v>
      </c>
      <c r="M58" s="10">
        <f t="shared" si="2"/>
        <v>250000</v>
      </c>
      <c r="N58" s="33"/>
    </row>
    <row r="59" spans="1:14">
      <c r="A59" s="13"/>
      <c r="B59" s="11"/>
      <c r="C59" s="14">
        <v>43722</v>
      </c>
      <c r="D59" s="8"/>
      <c r="E59" s="29" t="s">
        <v>25</v>
      </c>
      <c r="F59" s="8" t="s">
        <v>50</v>
      </c>
      <c r="G59" s="9"/>
      <c r="H59" s="9">
        <v>45</v>
      </c>
      <c r="I59" s="9">
        <v>35</v>
      </c>
      <c r="J59" s="9"/>
      <c r="K59" s="10">
        <v>250000</v>
      </c>
      <c r="L59" s="10">
        <v>1</v>
      </c>
      <c r="M59" s="10">
        <f t="shared" si="2"/>
        <v>250000</v>
      </c>
      <c r="N59" s="33"/>
    </row>
    <row r="60" spans="1:14">
      <c r="A60" s="13"/>
      <c r="B60" s="11"/>
      <c r="C60" s="14">
        <v>43722</v>
      </c>
      <c r="D60" s="8"/>
      <c r="E60" s="29" t="s">
        <v>26</v>
      </c>
      <c r="F60" s="8" t="s">
        <v>50</v>
      </c>
      <c r="G60" s="9"/>
      <c r="H60" s="9">
        <v>45</v>
      </c>
      <c r="I60" s="9">
        <v>35</v>
      </c>
      <c r="J60" s="9"/>
      <c r="K60" s="10">
        <v>250000</v>
      </c>
      <c r="L60" s="10">
        <v>1</v>
      </c>
      <c r="M60" s="10">
        <f t="shared" si="2"/>
        <v>250000</v>
      </c>
      <c r="N60" s="33"/>
    </row>
    <row r="61" spans="1:14">
      <c r="A61" s="13"/>
      <c r="B61" s="11"/>
      <c r="C61" s="14">
        <v>43722</v>
      </c>
      <c r="D61" s="8"/>
      <c r="E61" s="29" t="s">
        <v>27</v>
      </c>
      <c r="F61" s="8" t="s">
        <v>50</v>
      </c>
      <c r="G61" s="9"/>
      <c r="H61" s="9">
        <v>45</v>
      </c>
      <c r="I61" s="9">
        <v>35</v>
      </c>
      <c r="J61" s="9"/>
      <c r="K61" s="10">
        <v>250000</v>
      </c>
      <c r="L61" s="10">
        <v>1</v>
      </c>
      <c r="M61" s="10">
        <f t="shared" si="2"/>
        <v>250000</v>
      </c>
      <c r="N61" s="33"/>
    </row>
    <row r="62" spans="1:14">
      <c r="A62" s="13"/>
      <c r="B62" s="11"/>
      <c r="C62" s="14">
        <v>43722</v>
      </c>
      <c r="D62" s="8"/>
      <c r="E62" s="29" t="s">
        <v>28</v>
      </c>
      <c r="F62" s="8" t="s">
        <v>50</v>
      </c>
      <c r="G62" s="9"/>
      <c r="H62" s="9">
        <v>45</v>
      </c>
      <c r="I62" s="9">
        <v>35</v>
      </c>
      <c r="J62" s="9"/>
      <c r="K62" s="10">
        <v>250000</v>
      </c>
      <c r="L62" s="10">
        <v>1</v>
      </c>
      <c r="M62" s="10">
        <f t="shared" si="2"/>
        <v>250000</v>
      </c>
      <c r="N62" s="33"/>
    </row>
    <row r="63" spans="1:14">
      <c r="A63" s="13"/>
      <c r="B63" s="11"/>
      <c r="C63" s="14">
        <v>43722</v>
      </c>
      <c r="D63" s="8"/>
      <c r="E63" s="29" t="s">
        <v>29</v>
      </c>
      <c r="F63" s="8" t="s">
        <v>50</v>
      </c>
      <c r="G63" s="9"/>
      <c r="H63" s="9">
        <v>45</v>
      </c>
      <c r="I63" s="9">
        <v>35</v>
      </c>
      <c r="J63" s="9"/>
      <c r="K63" s="10">
        <v>250000</v>
      </c>
      <c r="L63" s="10">
        <v>1</v>
      </c>
      <c r="M63" s="10">
        <f t="shared" si="2"/>
        <v>250000</v>
      </c>
      <c r="N63" s="33"/>
    </row>
    <row r="64" spans="1:14">
      <c r="A64" s="13"/>
      <c r="B64" s="11"/>
      <c r="C64" s="14">
        <v>43722</v>
      </c>
      <c r="D64" s="8"/>
      <c r="E64" s="29" t="s">
        <v>30</v>
      </c>
      <c r="F64" s="8" t="s">
        <v>50</v>
      </c>
      <c r="G64" s="9"/>
      <c r="H64" s="9">
        <v>45</v>
      </c>
      <c r="I64" s="9">
        <v>35</v>
      </c>
      <c r="J64" s="9"/>
      <c r="K64" s="10">
        <v>250000</v>
      </c>
      <c r="L64" s="10">
        <v>1</v>
      </c>
      <c r="M64" s="10">
        <f t="shared" si="2"/>
        <v>250000</v>
      </c>
      <c r="N64" s="33"/>
    </row>
    <row r="65" spans="1:14">
      <c r="A65" s="13"/>
      <c r="B65" s="11"/>
      <c r="C65" s="14">
        <v>43722</v>
      </c>
      <c r="D65" s="8"/>
      <c r="E65" s="29" t="s">
        <v>31</v>
      </c>
      <c r="F65" s="8" t="s">
        <v>50</v>
      </c>
      <c r="G65" s="9"/>
      <c r="H65" s="9">
        <v>45</v>
      </c>
      <c r="I65" s="9">
        <v>35</v>
      </c>
      <c r="J65" s="9"/>
      <c r="K65" s="10">
        <v>250000</v>
      </c>
      <c r="L65" s="10">
        <v>1</v>
      </c>
      <c r="M65" s="10">
        <f t="shared" si="2"/>
        <v>250000</v>
      </c>
      <c r="N65" s="33"/>
    </row>
    <row r="66" spans="1:14">
      <c r="A66" s="13"/>
      <c r="B66" s="11"/>
      <c r="C66" s="14">
        <v>43722</v>
      </c>
      <c r="D66" s="8"/>
      <c r="E66" s="29" t="s">
        <v>32</v>
      </c>
      <c r="F66" s="8" t="s">
        <v>50</v>
      </c>
      <c r="G66" s="9"/>
      <c r="H66" s="9">
        <v>45</v>
      </c>
      <c r="I66" s="9">
        <v>35</v>
      </c>
      <c r="J66" s="9"/>
      <c r="K66" s="10">
        <v>250000</v>
      </c>
      <c r="L66" s="10">
        <v>1</v>
      </c>
      <c r="M66" s="10">
        <f t="shared" si="2"/>
        <v>250000</v>
      </c>
      <c r="N66" s="33"/>
    </row>
    <row r="67" spans="1:14">
      <c r="A67" s="13"/>
      <c r="B67" s="11"/>
      <c r="C67" s="14">
        <v>43722</v>
      </c>
      <c r="D67" s="8"/>
      <c r="E67" s="29" t="s">
        <v>33</v>
      </c>
      <c r="F67" s="8" t="s">
        <v>50</v>
      </c>
      <c r="G67" s="9"/>
      <c r="H67" s="9">
        <v>45</v>
      </c>
      <c r="I67" s="9">
        <v>35</v>
      </c>
      <c r="J67" s="9"/>
      <c r="K67" s="10">
        <v>250000</v>
      </c>
      <c r="L67" s="10">
        <v>1</v>
      </c>
      <c r="M67" s="10">
        <f t="shared" si="2"/>
        <v>250000</v>
      </c>
      <c r="N67" s="33"/>
    </row>
    <row r="68" spans="1:14">
      <c r="A68" s="13"/>
      <c r="B68" s="11"/>
      <c r="C68" s="14">
        <v>43722</v>
      </c>
      <c r="D68" s="8"/>
      <c r="E68" s="29" t="s">
        <v>34</v>
      </c>
      <c r="F68" s="8" t="s">
        <v>50</v>
      </c>
      <c r="G68" s="9"/>
      <c r="H68" s="9">
        <v>45</v>
      </c>
      <c r="I68" s="9">
        <v>35</v>
      </c>
      <c r="J68" s="9"/>
      <c r="K68" s="10">
        <v>250000</v>
      </c>
      <c r="L68" s="10">
        <v>1</v>
      </c>
      <c r="M68" s="10">
        <f t="shared" si="2"/>
        <v>250000</v>
      </c>
      <c r="N68" s="33"/>
    </row>
    <row r="69" spans="1:14">
      <c r="A69" s="13"/>
      <c r="B69" s="11"/>
      <c r="C69" s="14">
        <v>43722</v>
      </c>
      <c r="D69" s="8"/>
      <c r="E69" s="29" t="s">
        <v>35</v>
      </c>
      <c r="F69" s="8" t="s">
        <v>50</v>
      </c>
      <c r="G69" s="9"/>
      <c r="H69" s="9">
        <v>45</v>
      </c>
      <c r="I69" s="9">
        <v>35</v>
      </c>
      <c r="J69" s="9"/>
      <c r="K69" s="10">
        <v>250000</v>
      </c>
      <c r="L69" s="10">
        <v>1</v>
      </c>
      <c r="M69" s="10">
        <f t="shared" si="2"/>
        <v>250000</v>
      </c>
      <c r="N69" s="33"/>
    </row>
    <row r="70" spans="1:14">
      <c r="A70" s="13"/>
      <c r="B70" s="11"/>
      <c r="C70" s="14">
        <v>43722</v>
      </c>
      <c r="D70" s="8"/>
      <c r="E70" s="29" t="s">
        <v>36</v>
      </c>
      <c r="F70" s="8" t="s">
        <v>50</v>
      </c>
      <c r="G70" s="9"/>
      <c r="H70" s="9">
        <v>45</v>
      </c>
      <c r="I70" s="9">
        <v>35</v>
      </c>
      <c r="J70" s="9"/>
      <c r="K70" s="10">
        <v>250000</v>
      </c>
      <c r="L70" s="10">
        <v>1</v>
      </c>
      <c r="M70" s="10">
        <f t="shared" si="2"/>
        <v>250000</v>
      </c>
      <c r="N70" s="33"/>
    </row>
    <row r="71" spans="1:14">
      <c r="A71" s="13"/>
      <c r="B71" s="11"/>
      <c r="C71" s="14">
        <v>43722</v>
      </c>
      <c r="D71" s="8"/>
      <c r="E71" s="29" t="s">
        <v>37</v>
      </c>
      <c r="F71" s="8" t="s">
        <v>50</v>
      </c>
      <c r="G71" s="9"/>
      <c r="H71" s="9">
        <v>45</v>
      </c>
      <c r="I71" s="9">
        <v>35</v>
      </c>
      <c r="J71" s="9"/>
      <c r="K71" s="10">
        <v>250000</v>
      </c>
      <c r="L71" s="10">
        <v>1</v>
      </c>
      <c r="M71" s="10">
        <f t="shared" si="2"/>
        <v>250000</v>
      </c>
      <c r="N71" s="33"/>
    </row>
    <row r="72" spans="1:14">
      <c r="A72" s="13"/>
      <c r="B72" s="11"/>
      <c r="C72" s="14">
        <v>43722</v>
      </c>
      <c r="D72" s="8"/>
      <c r="E72" s="29" t="s">
        <v>38</v>
      </c>
      <c r="F72" s="8" t="s">
        <v>50</v>
      </c>
      <c r="G72" s="9"/>
      <c r="H72" s="9">
        <v>45</v>
      </c>
      <c r="I72" s="9">
        <v>35</v>
      </c>
      <c r="J72" s="9"/>
      <c r="K72" s="10">
        <v>250000</v>
      </c>
      <c r="L72" s="10">
        <v>1</v>
      </c>
      <c r="M72" s="10">
        <f t="shared" si="2"/>
        <v>250000</v>
      </c>
      <c r="N72" s="33"/>
    </row>
    <row r="73" spans="1:14">
      <c r="A73" s="13"/>
      <c r="B73" s="11"/>
      <c r="C73" s="14">
        <v>43722</v>
      </c>
      <c r="D73" s="8"/>
      <c r="E73" s="29" t="s">
        <v>39</v>
      </c>
      <c r="F73" s="8" t="s">
        <v>50</v>
      </c>
      <c r="G73" s="9"/>
      <c r="H73" s="9">
        <v>45</v>
      </c>
      <c r="I73" s="9">
        <v>35</v>
      </c>
      <c r="J73" s="9"/>
      <c r="K73" s="10">
        <v>250000</v>
      </c>
      <c r="L73" s="10">
        <v>1</v>
      </c>
      <c r="M73" s="10">
        <f t="shared" si="2"/>
        <v>250000</v>
      </c>
      <c r="N73" s="33"/>
    </row>
    <row r="74" spans="1:14">
      <c r="A74" s="13"/>
      <c r="B74" s="11"/>
      <c r="C74" s="14">
        <v>43722</v>
      </c>
      <c r="D74" s="8"/>
      <c r="E74" s="29" t="s">
        <v>40</v>
      </c>
      <c r="F74" s="8" t="s">
        <v>50</v>
      </c>
      <c r="G74" s="9"/>
      <c r="H74" s="9">
        <v>45</v>
      </c>
      <c r="I74" s="9">
        <v>35</v>
      </c>
      <c r="J74" s="9"/>
      <c r="K74" s="10">
        <v>250000</v>
      </c>
      <c r="L74" s="10">
        <v>1</v>
      </c>
      <c r="M74" s="10">
        <f t="shared" si="2"/>
        <v>250000</v>
      </c>
      <c r="N74" s="33"/>
    </row>
    <row r="75" spans="1:14">
      <c r="A75" s="13"/>
      <c r="B75" s="11"/>
      <c r="C75" s="14">
        <v>43722</v>
      </c>
      <c r="D75" s="8"/>
      <c r="E75" s="29" t="s">
        <v>41</v>
      </c>
      <c r="F75" s="8" t="s">
        <v>50</v>
      </c>
      <c r="G75" s="9"/>
      <c r="H75" s="9">
        <v>45</v>
      </c>
      <c r="I75" s="9">
        <v>35</v>
      </c>
      <c r="J75" s="9"/>
      <c r="K75" s="10">
        <v>250000</v>
      </c>
      <c r="L75" s="10">
        <v>1</v>
      </c>
      <c r="M75" s="10">
        <f t="shared" si="2"/>
        <v>250000</v>
      </c>
      <c r="N75" s="33"/>
    </row>
    <row r="76" spans="1:14">
      <c r="A76" s="13"/>
      <c r="B76" s="11"/>
      <c r="C76" s="14">
        <v>43722</v>
      </c>
      <c r="D76" s="8"/>
      <c r="E76" s="29" t="s">
        <v>42</v>
      </c>
      <c r="F76" s="8" t="s">
        <v>50</v>
      </c>
      <c r="G76" s="9"/>
      <c r="H76" s="9">
        <v>45</v>
      </c>
      <c r="I76" s="9">
        <v>35</v>
      </c>
      <c r="J76" s="9"/>
      <c r="K76" s="10">
        <v>250000</v>
      </c>
      <c r="L76" s="10">
        <v>1</v>
      </c>
      <c r="M76" s="10">
        <f t="shared" si="2"/>
        <v>250000</v>
      </c>
      <c r="N76" s="33"/>
    </row>
    <row r="77" spans="1:14">
      <c r="A77" s="11"/>
      <c r="B77" s="11"/>
      <c r="C77" s="14">
        <v>43722</v>
      </c>
      <c r="D77" s="8"/>
      <c r="E77" s="29" t="s">
        <v>43</v>
      </c>
      <c r="F77" s="8" t="s">
        <v>50</v>
      </c>
      <c r="G77" s="9"/>
      <c r="H77" s="9">
        <v>45</v>
      </c>
      <c r="I77" s="9">
        <v>35</v>
      </c>
      <c r="J77" s="9"/>
      <c r="K77" s="10">
        <v>250000</v>
      </c>
      <c r="L77" s="10">
        <v>1</v>
      </c>
      <c r="M77" s="10">
        <f t="shared" si="2"/>
        <v>250000</v>
      </c>
      <c r="N77" s="33"/>
    </row>
    <row r="78" spans="1:14">
      <c r="A78" s="11"/>
      <c r="B78" s="11"/>
      <c r="C78" s="14">
        <v>43722</v>
      </c>
      <c r="D78" s="8"/>
      <c r="E78" s="29" t="s">
        <v>16</v>
      </c>
      <c r="F78" s="8" t="s">
        <v>50</v>
      </c>
      <c r="G78" s="9"/>
      <c r="H78" s="9">
        <v>45</v>
      </c>
      <c r="I78" s="9">
        <v>35</v>
      </c>
      <c r="J78" s="9"/>
      <c r="K78" s="10">
        <v>250000</v>
      </c>
      <c r="L78" s="10">
        <v>1</v>
      </c>
      <c r="M78" s="10">
        <f t="shared" si="2"/>
        <v>250000</v>
      </c>
      <c r="N78" s="33"/>
    </row>
    <row r="79" spans="1:14">
      <c r="A79" s="11"/>
      <c r="B79" s="11"/>
      <c r="C79" s="14">
        <v>43722</v>
      </c>
      <c r="D79" s="8"/>
      <c r="E79" s="29" t="s">
        <v>44</v>
      </c>
      <c r="F79" s="8" t="s">
        <v>50</v>
      </c>
      <c r="G79" s="9"/>
      <c r="H79" s="9">
        <v>45</v>
      </c>
      <c r="I79" s="9">
        <v>35</v>
      </c>
      <c r="J79" s="9"/>
      <c r="K79" s="10">
        <v>250000</v>
      </c>
      <c r="L79" s="10">
        <v>1</v>
      </c>
      <c r="M79" s="10">
        <f t="shared" si="2"/>
        <v>250000</v>
      </c>
      <c r="N79" s="33"/>
    </row>
    <row r="80" spans="1:14">
      <c r="A80" s="11"/>
      <c r="B80" s="11"/>
      <c r="C80" s="14">
        <v>43722</v>
      </c>
      <c r="D80" s="8"/>
      <c r="E80" s="29" t="s">
        <v>45</v>
      </c>
      <c r="F80" s="8" t="s">
        <v>50</v>
      </c>
      <c r="G80" s="9"/>
      <c r="H80" s="9">
        <v>45</v>
      </c>
      <c r="I80" s="9">
        <v>35</v>
      </c>
      <c r="J80" s="9"/>
      <c r="K80" s="10">
        <v>250000</v>
      </c>
      <c r="L80" s="10">
        <v>1</v>
      </c>
      <c r="M80" s="10">
        <f t="shared" si="2"/>
        <v>250000</v>
      </c>
      <c r="N80" s="33"/>
    </row>
    <row r="81" spans="1:14">
      <c r="A81" s="11"/>
      <c r="B81" s="11"/>
      <c r="C81" s="14">
        <v>43722</v>
      </c>
      <c r="D81" s="8"/>
      <c r="E81" s="29" t="s">
        <v>46</v>
      </c>
      <c r="F81" s="8" t="s">
        <v>50</v>
      </c>
      <c r="G81" s="9"/>
      <c r="H81" s="9">
        <v>45</v>
      </c>
      <c r="I81" s="9">
        <v>35</v>
      </c>
      <c r="J81" s="9"/>
      <c r="K81" s="10">
        <v>250000</v>
      </c>
      <c r="L81" s="10">
        <v>1</v>
      </c>
      <c r="M81" s="10">
        <f t="shared" si="2"/>
        <v>250000</v>
      </c>
      <c r="N81" s="33"/>
    </row>
    <row r="82" spans="1:14">
      <c r="A82" s="11"/>
      <c r="B82" s="11"/>
      <c r="C82" s="14">
        <v>43722</v>
      </c>
      <c r="D82" s="8"/>
      <c r="E82" s="29" t="s">
        <v>47</v>
      </c>
      <c r="F82" s="8" t="s">
        <v>50</v>
      </c>
      <c r="G82" s="9"/>
      <c r="H82" s="9">
        <v>45</v>
      </c>
      <c r="I82" s="9">
        <v>35</v>
      </c>
      <c r="J82" s="9"/>
      <c r="K82" s="10">
        <v>250000</v>
      </c>
      <c r="L82" s="10">
        <v>1</v>
      </c>
      <c r="M82" s="10">
        <f t="shared" si="2"/>
        <v>250000</v>
      </c>
      <c r="N82" s="33"/>
    </row>
    <row r="83" spans="1:14">
      <c r="A83" s="11"/>
      <c r="B83" s="11"/>
      <c r="C83" s="14">
        <v>43722</v>
      </c>
      <c r="D83" s="8"/>
      <c r="E83" s="29" t="s">
        <v>48</v>
      </c>
      <c r="F83" s="8" t="s">
        <v>50</v>
      </c>
      <c r="G83" s="9"/>
      <c r="H83" s="9">
        <v>45</v>
      </c>
      <c r="I83" s="9">
        <v>35</v>
      </c>
      <c r="J83" s="9"/>
      <c r="K83" s="10">
        <v>250000</v>
      </c>
      <c r="L83" s="10">
        <v>1</v>
      </c>
      <c r="M83" s="10">
        <f t="shared" si="2"/>
        <v>250000</v>
      </c>
      <c r="N83" s="33"/>
    </row>
    <row r="84" spans="1:14">
      <c r="A84" s="11"/>
      <c r="B84" s="11"/>
      <c r="C84" s="14">
        <v>43722</v>
      </c>
      <c r="D84" s="8"/>
      <c r="E84" s="29" t="s">
        <v>49</v>
      </c>
      <c r="F84" s="8" t="s">
        <v>50</v>
      </c>
      <c r="G84" s="9"/>
      <c r="H84" s="9">
        <v>45</v>
      </c>
      <c r="I84" s="9">
        <v>35</v>
      </c>
      <c r="J84" s="9"/>
      <c r="K84" s="10">
        <v>250000</v>
      </c>
      <c r="L84" s="10">
        <v>1</v>
      </c>
      <c r="M84" s="10">
        <f t="shared" si="2"/>
        <v>250000</v>
      </c>
      <c r="N84" s="33"/>
    </row>
    <row r="85" spans="1:14">
      <c r="A85" s="11"/>
      <c r="B85" s="11"/>
      <c r="C85" s="14"/>
      <c r="D85" s="8"/>
      <c r="E85" s="24"/>
      <c r="F85" s="8"/>
      <c r="G85" s="9"/>
      <c r="H85" s="9"/>
      <c r="I85" s="9"/>
      <c r="J85" s="9"/>
      <c r="K85" s="10"/>
      <c r="L85" s="10"/>
      <c r="M85" s="26">
        <f>SUM(M53:M84)</f>
        <v>8000000</v>
      </c>
      <c r="N85" s="33"/>
    </row>
    <row r="86" spans="1:14">
      <c r="A86" s="11"/>
      <c r="B86" s="11"/>
      <c r="C86" s="14"/>
      <c r="D86" s="8"/>
      <c r="E86" s="24"/>
      <c r="F86" s="8"/>
      <c r="G86" s="9"/>
      <c r="H86" s="9"/>
      <c r="I86" s="9"/>
      <c r="J86" s="9"/>
      <c r="K86" s="10"/>
      <c r="L86" s="10"/>
      <c r="M86" s="26">
        <v>500000</v>
      </c>
      <c r="N86" s="76" t="s">
        <v>157</v>
      </c>
    </row>
    <row r="87" spans="1:14">
      <c r="A87" s="11"/>
      <c r="B87" s="11"/>
      <c r="C87" s="14"/>
      <c r="D87" s="8"/>
      <c r="E87" s="24"/>
      <c r="F87" s="8"/>
      <c r="G87" s="9"/>
      <c r="H87" s="9"/>
      <c r="I87" s="9"/>
      <c r="J87" s="9"/>
      <c r="K87" s="10"/>
      <c r="L87" s="10"/>
      <c r="M87" s="25">
        <f>SUM(M85:M86)</f>
        <v>8500000</v>
      </c>
      <c r="N87" s="28" t="s">
        <v>209</v>
      </c>
    </row>
    <row r="88" spans="1:14">
      <c r="A88" s="11"/>
      <c r="B88" s="11"/>
      <c r="C88" s="14"/>
      <c r="D88" s="8"/>
      <c r="E88" s="24"/>
      <c r="F88" s="8"/>
      <c r="G88" s="9"/>
      <c r="H88" s="9"/>
      <c r="I88" s="9"/>
      <c r="J88" s="9"/>
      <c r="K88" s="10"/>
      <c r="L88" s="10"/>
      <c r="M88" s="26"/>
      <c r="N88" s="11"/>
    </row>
    <row r="89" spans="1:14">
      <c r="A89" s="11">
        <v>7</v>
      </c>
      <c r="B89" s="34" t="s">
        <v>58</v>
      </c>
      <c r="C89" s="14"/>
      <c r="D89" s="8"/>
      <c r="E89" s="24" t="s">
        <v>56</v>
      </c>
      <c r="F89" s="8" t="s">
        <v>55</v>
      </c>
      <c r="G89" s="9">
        <v>50</v>
      </c>
      <c r="H89" s="9"/>
      <c r="I89" s="9"/>
      <c r="J89" s="9"/>
      <c r="K89" s="10">
        <v>82000</v>
      </c>
      <c r="L89" s="10"/>
      <c r="M89" s="26">
        <f>K89*G89</f>
        <v>4100000</v>
      </c>
      <c r="N89" s="34" t="s">
        <v>54</v>
      </c>
    </row>
    <row r="90" spans="1:14">
      <c r="A90" s="11"/>
      <c r="B90" s="11"/>
      <c r="C90" s="14"/>
      <c r="D90" s="8"/>
      <c r="E90" s="24" t="s">
        <v>57</v>
      </c>
      <c r="F90" s="8"/>
      <c r="G90" s="9">
        <v>10</v>
      </c>
      <c r="H90" s="9"/>
      <c r="I90" s="9"/>
      <c r="J90" s="9"/>
      <c r="K90" s="10">
        <v>59400</v>
      </c>
      <c r="L90" s="10"/>
      <c r="M90" s="26">
        <f>K90*G90</f>
        <v>594000</v>
      </c>
      <c r="N90" s="34" t="s">
        <v>54</v>
      </c>
    </row>
    <row r="91" spans="1:14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17">
        <f>M90+M89</f>
        <v>4694000</v>
      </c>
      <c r="N91" s="28" t="s">
        <v>210</v>
      </c>
    </row>
    <row r="92" spans="1:14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</row>
    <row r="93" spans="1:14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54">
        <f>M91+M87+M51+M18+M16+M11+M8</f>
        <v>43934514</v>
      </c>
      <c r="N93" s="28" t="s">
        <v>158</v>
      </c>
    </row>
    <row r="94" spans="1:14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</row>
    <row r="95" spans="1:14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</row>
    <row r="96" spans="1:14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</row>
  </sheetData>
  <mergeCells count="1">
    <mergeCell ref="H3:J3"/>
  </mergeCells>
  <pageMargins left="0.12" right="0.11" top="0.19" bottom="0.19" header="0.12" footer="0.12"/>
  <pageSetup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U15"/>
  <sheetViews>
    <sheetView workbookViewId="0">
      <pane xSplit="5" topLeftCell="Q1" activePane="topRight" state="frozen"/>
      <selection pane="topRight" activeCell="C21" sqref="C21"/>
    </sheetView>
  </sheetViews>
  <sheetFormatPr defaultColWidth="11.5703125" defaultRowHeight="15"/>
  <cols>
    <col min="1" max="1" width="11.140625" style="102" bestFit="1" customWidth="1"/>
    <col min="2" max="2" width="8" style="102" bestFit="1" customWidth="1"/>
    <col min="3" max="3" width="11.85546875" style="102" bestFit="1" customWidth="1"/>
    <col min="4" max="4" width="53" style="102" bestFit="1" customWidth="1"/>
    <col min="5" max="5" width="10.85546875" style="102" bestFit="1" customWidth="1"/>
    <col min="6" max="6" width="8" style="102" bestFit="1" customWidth="1"/>
    <col min="7" max="7" width="12.5703125" style="102" bestFit="1" customWidth="1"/>
    <col min="8" max="8" width="7" style="102" bestFit="1" customWidth="1"/>
    <col min="9" max="9" width="12.5703125" style="102" bestFit="1" customWidth="1"/>
    <col min="10" max="10" width="7" style="102" bestFit="1" customWidth="1"/>
    <col min="11" max="11" width="12.5703125" style="102" bestFit="1" customWidth="1"/>
    <col min="12" max="12" width="8" style="102" bestFit="1" customWidth="1"/>
    <col min="13" max="13" width="12.5703125" style="102" bestFit="1" customWidth="1"/>
    <col min="14" max="14" width="8" style="102" bestFit="1" customWidth="1"/>
    <col min="15" max="15" width="12.5703125" style="102" bestFit="1" customWidth="1"/>
    <col min="16" max="16" width="8" style="102" bestFit="1" customWidth="1"/>
    <col min="17" max="17" width="12.5703125" style="102" bestFit="1" customWidth="1"/>
    <col min="18" max="18" width="8" style="102" bestFit="1" customWidth="1"/>
    <col min="19" max="19" width="12.5703125" style="102" bestFit="1" customWidth="1"/>
    <col min="20" max="20" width="9.42578125" style="102" bestFit="1" customWidth="1"/>
    <col min="21" max="21" width="14.28515625" style="102" bestFit="1" customWidth="1"/>
    <col min="22" max="16384" width="11.5703125" style="102"/>
  </cols>
  <sheetData>
    <row r="3" spans="1:21">
      <c r="A3"/>
      <c r="B3"/>
      <c r="C3"/>
      <c r="D3"/>
      <c r="E3"/>
    </row>
    <row r="4" spans="1:21">
      <c r="A4" s="116" t="s">
        <v>74</v>
      </c>
      <c r="B4" s="116" t="s">
        <v>73</v>
      </c>
      <c r="C4" s="116" t="s">
        <v>72</v>
      </c>
      <c r="D4" s="116" t="s">
        <v>71</v>
      </c>
      <c r="E4" s="105"/>
      <c r="F4" s="114">
        <v>43466</v>
      </c>
      <c r="G4" s="115"/>
      <c r="H4" s="114">
        <v>43497</v>
      </c>
      <c r="I4" s="115"/>
      <c r="J4" s="114">
        <v>43525</v>
      </c>
      <c r="K4" s="115"/>
      <c r="L4" s="114">
        <v>43556</v>
      </c>
      <c r="M4" s="115"/>
      <c r="N4" s="114">
        <v>43586</v>
      </c>
      <c r="O4" s="115"/>
      <c r="P4" s="114">
        <v>43617</v>
      </c>
      <c r="Q4" s="115"/>
      <c r="R4" s="114">
        <v>43647</v>
      </c>
      <c r="S4" s="115"/>
      <c r="T4" s="112" t="s">
        <v>198</v>
      </c>
      <c r="U4" s="112" t="s">
        <v>199</v>
      </c>
    </row>
    <row r="5" spans="1:21">
      <c r="A5" s="117"/>
      <c r="B5" s="117"/>
      <c r="C5" s="117"/>
      <c r="D5" s="117"/>
      <c r="E5" s="106" t="s">
        <v>185</v>
      </c>
      <c r="F5" s="105" t="s">
        <v>196</v>
      </c>
      <c r="G5" s="105" t="s">
        <v>197</v>
      </c>
      <c r="H5" s="105" t="s">
        <v>196</v>
      </c>
      <c r="I5" s="105" t="s">
        <v>197</v>
      </c>
      <c r="J5" s="105" t="s">
        <v>196</v>
      </c>
      <c r="K5" s="105" t="s">
        <v>197</v>
      </c>
      <c r="L5" s="105" t="s">
        <v>196</v>
      </c>
      <c r="M5" s="105" t="s">
        <v>197</v>
      </c>
      <c r="N5" s="105" t="s">
        <v>196</v>
      </c>
      <c r="O5" s="105" t="s">
        <v>197</v>
      </c>
      <c r="P5" s="105" t="s">
        <v>196</v>
      </c>
      <c r="Q5" s="105" t="s">
        <v>197</v>
      </c>
      <c r="R5" s="105" t="s">
        <v>196</v>
      </c>
      <c r="S5" s="105" t="s">
        <v>197</v>
      </c>
      <c r="T5" s="113"/>
      <c r="U5" s="113"/>
    </row>
    <row r="6" spans="1:21">
      <c r="A6" s="104" t="s">
        <v>64</v>
      </c>
      <c r="B6" s="104" t="s">
        <v>186</v>
      </c>
      <c r="C6" s="104" t="s">
        <v>187</v>
      </c>
      <c r="D6" s="104" t="s">
        <v>188</v>
      </c>
      <c r="E6" s="104" t="s">
        <v>189</v>
      </c>
      <c r="F6" s="103">
        <v>40</v>
      </c>
      <c r="G6" s="103">
        <v>2508000</v>
      </c>
      <c r="H6" s="103">
        <v>20</v>
      </c>
      <c r="I6" s="103">
        <v>1254000</v>
      </c>
      <c r="J6" s="103">
        <v>0</v>
      </c>
      <c r="K6" s="103">
        <v>0</v>
      </c>
      <c r="L6" s="103">
        <v>24</v>
      </c>
      <c r="M6" s="103">
        <v>1504800</v>
      </c>
      <c r="N6" s="103">
        <v>48</v>
      </c>
      <c r="O6" s="103">
        <v>3009600</v>
      </c>
      <c r="P6" s="103">
        <v>30</v>
      </c>
      <c r="Q6" s="103">
        <v>1881000</v>
      </c>
      <c r="R6" s="103">
        <v>30</v>
      </c>
      <c r="S6" s="103">
        <v>1881000</v>
      </c>
      <c r="T6" s="103">
        <v>192</v>
      </c>
      <c r="U6" s="103">
        <v>12038400</v>
      </c>
    </row>
    <row r="7" spans="1:21">
      <c r="A7" s="104"/>
      <c r="B7" s="104"/>
      <c r="C7" s="104"/>
      <c r="D7" s="104"/>
      <c r="E7" s="104" t="s">
        <v>190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10</v>
      </c>
      <c r="Q7" s="103">
        <v>594000</v>
      </c>
      <c r="R7" s="103">
        <v>0</v>
      </c>
      <c r="S7" s="103">
        <v>0</v>
      </c>
      <c r="T7" s="103">
        <v>10</v>
      </c>
      <c r="U7" s="103">
        <v>594000</v>
      </c>
    </row>
    <row r="8" spans="1:21">
      <c r="A8" s="104"/>
      <c r="B8" s="104"/>
      <c r="C8" s="104"/>
      <c r="D8" s="104"/>
      <c r="E8" s="104" t="s">
        <v>191</v>
      </c>
      <c r="F8" s="103">
        <v>400</v>
      </c>
      <c r="G8" s="103">
        <v>31680000</v>
      </c>
      <c r="H8" s="103">
        <v>200</v>
      </c>
      <c r="I8" s="103">
        <v>15840000</v>
      </c>
      <c r="J8" s="103">
        <v>100</v>
      </c>
      <c r="K8" s="103">
        <v>7920000</v>
      </c>
      <c r="L8" s="103">
        <v>0</v>
      </c>
      <c r="M8" s="103">
        <v>0</v>
      </c>
      <c r="N8" s="103">
        <v>0</v>
      </c>
      <c r="O8" s="103">
        <v>0</v>
      </c>
      <c r="P8" s="103">
        <v>1100</v>
      </c>
      <c r="Q8" s="103">
        <v>87120000</v>
      </c>
      <c r="R8" s="103">
        <v>1600</v>
      </c>
      <c r="S8" s="103">
        <v>126720000</v>
      </c>
      <c r="T8" s="103">
        <v>3400</v>
      </c>
      <c r="U8" s="103">
        <v>269280000</v>
      </c>
    </row>
    <row r="9" spans="1:21">
      <c r="A9" s="104"/>
      <c r="B9" s="104"/>
      <c r="C9" s="104"/>
      <c r="D9" s="104"/>
      <c r="E9" s="104" t="s">
        <v>192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70</v>
      </c>
      <c r="M9" s="103">
        <v>6300000</v>
      </c>
      <c r="N9" s="103">
        <v>0</v>
      </c>
      <c r="O9" s="103">
        <v>0</v>
      </c>
      <c r="P9" s="103">
        <v>150</v>
      </c>
      <c r="Q9" s="103">
        <v>13500000</v>
      </c>
      <c r="R9" s="103">
        <v>20</v>
      </c>
      <c r="S9" s="103">
        <v>1800000</v>
      </c>
      <c r="T9" s="103">
        <v>240</v>
      </c>
      <c r="U9" s="103">
        <v>21600000</v>
      </c>
    </row>
    <row r="10" spans="1:21">
      <c r="A10" s="104"/>
      <c r="B10" s="104"/>
      <c r="C10" s="104"/>
      <c r="D10" s="104"/>
      <c r="E10" s="104" t="s">
        <v>193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80</v>
      </c>
      <c r="O10" s="103">
        <v>6048000</v>
      </c>
      <c r="P10" s="103">
        <v>100</v>
      </c>
      <c r="Q10" s="103">
        <v>7560000</v>
      </c>
      <c r="R10" s="103">
        <v>0</v>
      </c>
      <c r="S10" s="103">
        <v>0</v>
      </c>
      <c r="T10" s="103">
        <v>180</v>
      </c>
      <c r="U10" s="103">
        <v>13608000</v>
      </c>
    </row>
    <row r="11" spans="1:21">
      <c r="A11" s="104"/>
      <c r="B11" s="104"/>
      <c r="C11" s="104"/>
      <c r="D11" s="104"/>
      <c r="E11" s="104" t="s">
        <v>194</v>
      </c>
      <c r="F11" s="103">
        <v>3880</v>
      </c>
      <c r="G11" s="103">
        <v>307296000</v>
      </c>
      <c r="H11" s="103">
        <v>1130</v>
      </c>
      <c r="I11" s="103">
        <v>89496000</v>
      </c>
      <c r="J11" s="103">
        <v>1350</v>
      </c>
      <c r="K11" s="103">
        <v>106920000</v>
      </c>
      <c r="L11" s="103">
        <v>2000</v>
      </c>
      <c r="M11" s="103">
        <v>158400000</v>
      </c>
      <c r="N11" s="103">
        <v>2550</v>
      </c>
      <c r="O11" s="103">
        <v>201960000</v>
      </c>
      <c r="P11" s="103">
        <v>850</v>
      </c>
      <c r="Q11" s="103">
        <v>67320000</v>
      </c>
      <c r="R11" s="103">
        <v>625</v>
      </c>
      <c r="S11" s="103">
        <v>49500000</v>
      </c>
      <c r="T11" s="103">
        <v>12385</v>
      </c>
      <c r="U11" s="103">
        <v>980892000</v>
      </c>
    </row>
    <row r="12" spans="1:21">
      <c r="A12" s="104" t="s">
        <v>195</v>
      </c>
      <c r="B12" s="104"/>
      <c r="C12" s="104"/>
      <c r="D12" s="104"/>
      <c r="E12" s="104"/>
      <c r="F12" s="107">
        <v>25720</v>
      </c>
      <c r="G12" s="107">
        <v>341484000</v>
      </c>
      <c r="H12" s="107">
        <v>8000</v>
      </c>
      <c r="I12" s="107">
        <v>106590000</v>
      </c>
      <c r="J12" s="107">
        <v>8700</v>
      </c>
      <c r="K12" s="107">
        <v>114840000</v>
      </c>
      <c r="L12" s="107">
        <v>12724</v>
      </c>
      <c r="M12" s="107">
        <v>166204800</v>
      </c>
      <c r="N12" s="107">
        <v>15508</v>
      </c>
      <c r="O12" s="107">
        <v>211017600</v>
      </c>
      <c r="P12" s="107">
        <v>13440</v>
      </c>
      <c r="Q12" s="107">
        <v>177975000</v>
      </c>
      <c r="R12" s="107">
        <v>13580</v>
      </c>
      <c r="S12" s="107">
        <v>179901000</v>
      </c>
      <c r="T12" s="107">
        <v>97672</v>
      </c>
      <c r="U12" s="107">
        <v>1298012400</v>
      </c>
    </row>
    <row r="13" spans="1:21">
      <c r="A13"/>
      <c r="B13"/>
      <c r="C13"/>
      <c r="D13"/>
      <c r="E13"/>
    </row>
    <row r="14" spans="1:21">
      <c r="A14"/>
      <c r="B14"/>
      <c r="C14"/>
      <c r="D14"/>
      <c r="E14"/>
    </row>
    <row r="15" spans="1:21">
      <c r="A15"/>
      <c r="B15"/>
      <c r="C15"/>
      <c r="D15"/>
      <c r="E15"/>
    </row>
  </sheetData>
  <mergeCells count="13">
    <mergeCell ref="U4:U5"/>
    <mergeCell ref="F4:G4"/>
    <mergeCell ref="A4:A5"/>
    <mergeCell ref="B4:B5"/>
    <mergeCell ref="C4:C5"/>
    <mergeCell ref="D4:D5"/>
    <mergeCell ref="T4:T5"/>
    <mergeCell ref="R4:S4"/>
    <mergeCell ref="P4:Q4"/>
    <mergeCell ref="N4:O4"/>
    <mergeCell ref="L4:M4"/>
    <mergeCell ref="J4:K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opLeftCell="A4" workbookViewId="0">
      <selection activeCell="C24" sqref="C24"/>
    </sheetView>
  </sheetViews>
  <sheetFormatPr defaultRowHeight="15"/>
  <cols>
    <col min="1" max="1" width="18.85546875" style="40" bestFit="1" customWidth="1"/>
    <col min="2" max="2" width="63.85546875" style="40" bestFit="1" customWidth="1"/>
    <col min="3" max="3" width="11.140625" style="60" bestFit="1" customWidth="1"/>
    <col min="4" max="4" width="16.5703125" style="40" bestFit="1" customWidth="1"/>
    <col min="5" max="5" width="22.7109375" style="40" bestFit="1" customWidth="1"/>
    <col min="6" max="6" width="14.28515625" style="40" bestFit="1" customWidth="1"/>
    <col min="7" max="7" width="9" style="40" bestFit="1" customWidth="1"/>
    <col min="8" max="8" width="11.140625" style="40" bestFit="1" customWidth="1"/>
    <col min="9" max="16384" width="9.140625" style="40"/>
  </cols>
  <sheetData>
    <row r="1" spans="1:4">
      <c r="B1" s="58" t="s">
        <v>115</v>
      </c>
      <c r="C1" s="59"/>
      <c r="D1" s="58"/>
    </row>
    <row r="2" spans="1:4">
      <c r="B2" s="48"/>
      <c r="D2" s="48"/>
    </row>
    <row r="3" spans="1:4">
      <c r="A3" s="62" t="s">
        <v>103</v>
      </c>
      <c r="B3" s="80">
        <v>43709</v>
      </c>
      <c r="C3" s="68"/>
      <c r="D3" s="48"/>
    </row>
    <row r="4" spans="1:4">
      <c r="A4" s="43" t="s">
        <v>98</v>
      </c>
      <c r="B4" s="62" t="s">
        <v>111</v>
      </c>
      <c r="C4" s="61"/>
      <c r="D4" s="48"/>
    </row>
    <row r="5" spans="1:4">
      <c r="A5" s="43"/>
      <c r="B5" s="63" t="s">
        <v>104</v>
      </c>
      <c r="C5" s="61"/>
      <c r="D5" s="48"/>
    </row>
    <row r="6" spans="1:4">
      <c r="A6" s="43" t="s">
        <v>102</v>
      </c>
      <c r="B6" s="63" t="s">
        <v>99</v>
      </c>
      <c r="C6" s="61"/>
      <c r="D6" s="48"/>
    </row>
    <row r="7" spans="1:4">
      <c r="A7" s="43" t="s">
        <v>100</v>
      </c>
      <c r="B7" s="63" t="s">
        <v>101</v>
      </c>
      <c r="C7" s="61"/>
      <c r="D7" s="48"/>
    </row>
    <row r="8" spans="1:4">
      <c r="A8" s="43"/>
      <c r="B8" s="63" t="s">
        <v>108</v>
      </c>
      <c r="C8" s="61"/>
      <c r="D8" s="48"/>
    </row>
    <row r="9" spans="1:4">
      <c r="A9" s="43"/>
      <c r="B9" s="63" t="s">
        <v>88</v>
      </c>
      <c r="C9" s="61"/>
      <c r="D9" s="48"/>
    </row>
    <row r="10" spans="1:4">
      <c r="A10" s="43"/>
      <c r="B10" s="63" t="s">
        <v>110</v>
      </c>
      <c r="C10" s="61"/>
      <c r="D10" s="48"/>
    </row>
    <row r="11" spans="1:4">
      <c r="A11" s="43"/>
      <c r="B11" s="63" t="s">
        <v>106</v>
      </c>
      <c r="C11" s="61"/>
      <c r="D11" s="48"/>
    </row>
    <row r="12" spans="1:4">
      <c r="A12" s="43"/>
      <c r="B12" s="63" t="s">
        <v>107</v>
      </c>
      <c r="C12" s="61"/>
      <c r="D12" s="48"/>
    </row>
    <row r="13" spans="1:4">
      <c r="A13" s="43"/>
      <c r="B13" s="62" t="s">
        <v>183</v>
      </c>
      <c r="C13" s="61"/>
      <c r="D13" s="48"/>
    </row>
    <row r="14" spans="1:4">
      <c r="A14" s="43" t="s">
        <v>109</v>
      </c>
      <c r="B14" s="64" t="s">
        <v>114</v>
      </c>
      <c r="C14" s="65">
        <v>400000</v>
      </c>
      <c r="D14" s="48"/>
    </row>
    <row r="15" spans="1:4" ht="15" customHeight="1">
      <c r="A15" s="43"/>
      <c r="B15" s="66" t="s">
        <v>112</v>
      </c>
      <c r="C15" s="65">
        <v>400000</v>
      </c>
      <c r="D15" s="47"/>
    </row>
    <row r="16" spans="1:4" ht="15" customHeight="1">
      <c r="A16" s="43"/>
      <c r="B16" s="64" t="s">
        <v>113</v>
      </c>
      <c r="C16" s="65">
        <v>400000</v>
      </c>
      <c r="D16" s="47"/>
    </row>
    <row r="17" spans="1:9" ht="15" customHeight="1">
      <c r="A17" s="43"/>
      <c r="B17" s="64" t="s">
        <v>184</v>
      </c>
      <c r="C17" s="65">
        <v>1500000</v>
      </c>
      <c r="D17" s="47"/>
    </row>
    <row r="18" spans="1:9">
      <c r="A18" s="43"/>
      <c r="B18" s="43"/>
      <c r="C18" s="61"/>
    </row>
    <row r="20" spans="1:9">
      <c r="A20" s="81" t="s">
        <v>166</v>
      </c>
    </row>
    <row r="21" spans="1:9">
      <c r="A21" s="82" t="s">
        <v>167</v>
      </c>
      <c r="B21" s="82" t="s">
        <v>181</v>
      </c>
      <c r="C21" s="82" t="s">
        <v>180</v>
      </c>
      <c r="D21" s="82" t="s">
        <v>168</v>
      </c>
      <c r="E21" s="83" t="s">
        <v>169</v>
      </c>
      <c r="F21" s="82" t="s">
        <v>170</v>
      </c>
      <c r="G21" s="82" t="s">
        <v>177</v>
      </c>
      <c r="H21" s="82" t="s">
        <v>171</v>
      </c>
      <c r="I21" s="82" t="s">
        <v>182</v>
      </c>
    </row>
    <row r="22" spans="1:9">
      <c r="A22" s="14">
        <v>43722</v>
      </c>
      <c r="B22" s="43"/>
      <c r="C22" s="43"/>
      <c r="D22" s="66" t="s">
        <v>172</v>
      </c>
      <c r="E22" s="67" t="s">
        <v>173</v>
      </c>
      <c r="F22" s="66" t="s">
        <v>174</v>
      </c>
      <c r="G22" s="43">
        <v>1</v>
      </c>
      <c r="H22" s="66" t="s">
        <v>178</v>
      </c>
      <c r="I22" s="43"/>
    </row>
    <row r="23" spans="1:9">
      <c r="A23" s="43"/>
      <c r="B23" s="43"/>
      <c r="C23" s="43"/>
      <c r="D23" s="43"/>
      <c r="E23" s="61"/>
      <c r="F23" s="66" t="s">
        <v>175</v>
      </c>
      <c r="G23" s="43">
        <v>2</v>
      </c>
      <c r="H23" s="66" t="s">
        <v>179</v>
      </c>
      <c r="I23" s="43"/>
    </row>
    <row r="24" spans="1:9">
      <c r="A24" s="43"/>
      <c r="B24" s="43"/>
      <c r="C24" s="43"/>
      <c r="D24" s="43"/>
      <c r="E24" s="61"/>
      <c r="F24" s="66" t="s">
        <v>176</v>
      </c>
      <c r="G24" s="43">
        <v>2</v>
      </c>
      <c r="H24" s="66" t="s">
        <v>178</v>
      </c>
      <c r="I24" s="43"/>
    </row>
    <row r="25" spans="1:9">
      <c r="A25" s="43"/>
      <c r="B25" s="43"/>
      <c r="C25" s="43"/>
      <c r="D25" s="43"/>
      <c r="E25" s="61"/>
      <c r="F25" s="43"/>
      <c r="G25" s="43"/>
      <c r="H25" s="43"/>
      <c r="I25" s="43"/>
    </row>
    <row r="26" spans="1:9">
      <c r="A26" s="43"/>
      <c r="B26" s="43"/>
      <c r="C26" s="43"/>
      <c r="D26" s="43"/>
      <c r="E26" s="61"/>
      <c r="F26" s="43"/>
      <c r="G26" s="43"/>
      <c r="H26" s="43"/>
      <c r="I26" s="43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topLeftCell="A13" workbookViewId="0">
      <selection activeCell="A5" sqref="A5:D5"/>
    </sheetView>
  </sheetViews>
  <sheetFormatPr defaultRowHeight="15"/>
  <cols>
    <col min="1" max="1" width="16.42578125" style="40" customWidth="1"/>
    <col min="2" max="2" width="14.28515625" style="40" bestFit="1" customWidth="1"/>
    <col min="3" max="3" width="12" style="40" customWidth="1"/>
    <col min="4" max="4" width="17.5703125" style="40" bestFit="1" customWidth="1"/>
    <col min="5" max="5" width="14.28515625" style="40" bestFit="1" customWidth="1"/>
    <col min="6" max="6" width="10" style="40" customWidth="1"/>
    <col min="7" max="7" width="7.42578125" style="40" bestFit="1" customWidth="1"/>
    <col min="8" max="8" width="12.28515625" style="40" customWidth="1"/>
    <col min="9" max="9" width="13.42578125" style="40" customWidth="1"/>
    <col min="10" max="10" width="12.5703125" style="40" bestFit="1" customWidth="1"/>
    <col min="11" max="11" width="5" style="40" bestFit="1" customWidth="1"/>
    <col min="12" max="12" width="22.7109375" style="40" customWidth="1"/>
    <col min="13" max="16384" width="9.140625" style="40"/>
  </cols>
  <sheetData>
    <row r="1" spans="1:12" ht="30">
      <c r="A1" s="121" t="s">
        <v>80</v>
      </c>
      <c r="B1" s="122"/>
      <c r="C1" s="122"/>
      <c r="D1" s="123"/>
      <c r="F1" s="38" t="s">
        <v>74</v>
      </c>
      <c r="G1" s="38" t="s">
        <v>73</v>
      </c>
      <c r="H1" s="38" t="s">
        <v>72</v>
      </c>
      <c r="I1" s="38" t="s">
        <v>71</v>
      </c>
      <c r="J1" s="39" t="s">
        <v>70</v>
      </c>
      <c r="K1" s="38" t="s">
        <v>69</v>
      </c>
      <c r="L1" s="38" t="s">
        <v>68</v>
      </c>
    </row>
    <row r="2" spans="1:12">
      <c r="A2" s="84"/>
      <c r="B2" s="85"/>
      <c r="C2" s="85"/>
      <c r="D2" s="86"/>
      <c r="F2" s="35" t="s">
        <v>64</v>
      </c>
      <c r="G2" s="35" t="s">
        <v>67</v>
      </c>
      <c r="H2" s="35" t="s">
        <v>66</v>
      </c>
      <c r="I2" s="35" t="s">
        <v>65</v>
      </c>
      <c r="J2" s="37">
        <v>195498600</v>
      </c>
      <c r="K2" s="36">
        <v>1.0316494154300101E-2</v>
      </c>
      <c r="L2" s="35" t="s">
        <v>60</v>
      </c>
    </row>
    <row r="3" spans="1:12">
      <c r="A3" s="126" t="s">
        <v>87</v>
      </c>
      <c r="B3" s="127"/>
      <c r="C3" s="127"/>
      <c r="D3" s="128"/>
      <c r="F3" s="35" t="s">
        <v>64</v>
      </c>
      <c r="G3" s="35" t="s">
        <v>63</v>
      </c>
      <c r="H3" s="35" t="s">
        <v>62</v>
      </c>
      <c r="I3" s="35" t="s">
        <v>61</v>
      </c>
      <c r="J3" s="37">
        <v>144540000</v>
      </c>
      <c r="K3" s="36">
        <v>7.6274002221117521E-3</v>
      </c>
      <c r="L3" s="35" t="s">
        <v>60</v>
      </c>
    </row>
    <row r="4" spans="1:12">
      <c r="A4" s="126" t="s">
        <v>79</v>
      </c>
      <c r="B4" s="127"/>
      <c r="C4" s="127"/>
      <c r="D4" s="128"/>
    </row>
    <row r="5" spans="1:12">
      <c r="A5" s="126" t="s">
        <v>88</v>
      </c>
      <c r="B5" s="127"/>
      <c r="C5" s="127"/>
      <c r="D5" s="128"/>
    </row>
    <row r="6" spans="1:12">
      <c r="A6" s="84"/>
      <c r="B6" s="85"/>
      <c r="C6" s="85"/>
      <c r="D6" s="86"/>
    </row>
    <row r="7" spans="1:12" ht="15" customHeight="1">
      <c r="A7" s="124" t="s">
        <v>89</v>
      </c>
      <c r="B7" s="125"/>
      <c r="C7" s="125"/>
      <c r="D7" s="87"/>
    </row>
    <row r="8" spans="1:12" ht="15" customHeight="1">
      <c r="A8" s="88"/>
      <c r="B8" s="89"/>
      <c r="C8" s="89"/>
      <c r="D8" s="87"/>
    </row>
    <row r="9" spans="1:12">
      <c r="A9" s="118" t="s">
        <v>78</v>
      </c>
      <c r="B9" s="119"/>
      <c r="C9" s="119"/>
      <c r="D9" s="120"/>
      <c r="E9" s="42"/>
      <c r="F9" s="41"/>
    </row>
    <row r="10" spans="1:12" s="44" customFormat="1">
      <c r="A10" s="90" t="s">
        <v>90</v>
      </c>
      <c r="B10" s="55" t="s">
        <v>91</v>
      </c>
      <c r="C10" s="55" t="s">
        <v>92</v>
      </c>
      <c r="D10" s="91" t="s">
        <v>77</v>
      </c>
      <c r="E10" s="46"/>
      <c r="F10" s="45"/>
    </row>
    <row r="11" spans="1:12" s="44" customFormat="1">
      <c r="A11" s="92">
        <v>50</v>
      </c>
      <c r="B11" s="56">
        <v>4000000</v>
      </c>
      <c r="C11" s="56">
        <v>100000</v>
      </c>
      <c r="D11" s="91" t="s">
        <v>96</v>
      </c>
      <c r="E11" s="46"/>
      <c r="F11" s="45"/>
    </row>
    <row r="12" spans="1:12">
      <c r="A12" s="93">
        <v>100</v>
      </c>
      <c r="B12" s="57">
        <v>8000000</v>
      </c>
      <c r="C12" s="57">
        <v>200000</v>
      </c>
      <c r="D12" s="94" t="s">
        <v>93</v>
      </c>
      <c r="E12" s="42"/>
      <c r="F12" s="41"/>
    </row>
    <row r="13" spans="1:12">
      <c r="A13" s="93">
        <v>200</v>
      </c>
      <c r="B13" s="57">
        <v>16000000</v>
      </c>
      <c r="C13" s="57">
        <v>400000</v>
      </c>
      <c r="D13" s="94" t="s">
        <v>76</v>
      </c>
      <c r="E13" s="42"/>
      <c r="F13" s="41"/>
    </row>
    <row r="14" spans="1:12">
      <c r="A14" s="93">
        <v>300</v>
      </c>
      <c r="B14" s="57">
        <v>24000000</v>
      </c>
      <c r="C14" s="57">
        <v>600000</v>
      </c>
      <c r="D14" s="94" t="s">
        <v>94</v>
      </c>
      <c r="E14" s="42"/>
      <c r="F14" s="41"/>
    </row>
    <row r="15" spans="1:12">
      <c r="A15" s="93">
        <v>400</v>
      </c>
      <c r="B15" s="57">
        <v>32000000</v>
      </c>
      <c r="C15" s="57">
        <v>800000</v>
      </c>
      <c r="D15" s="94" t="s">
        <v>95</v>
      </c>
      <c r="E15" s="42"/>
      <c r="F15" s="41"/>
    </row>
    <row r="16" spans="1:12">
      <c r="A16" s="93">
        <v>500</v>
      </c>
      <c r="B16" s="57">
        <v>40000000</v>
      </c>
      <c r="C16" s="57">
        <v>1000000</v>
      </c>
      <c r="D16" s="94" t="s">
        <v>105</v>
      </c>
      <c r="E16" s="42"/>
    </row>
    <row r="17" spans="1:5">
      <c r="A17" s="95"/>
      <c r="B17" s="51"/>
      <c r="C17" s="96">
        <f>SUM(C11:C16)</f>
        <v>3100000</v>
      </c>
      <c r="D17" s="97"/>
      <c r="E17" s="42"/>
    </row>
    <row r="18" spans="1:5">
      <c r="A18" s="95"/>
      <c r="B18" s="51"/>
      <c r="C18" s="51"/>
      <c r="D18" s="97"/>
      <c r="E18" s="42"/>
    </row>
    <row r="19" spans="1:5">
      <c r="A19" s="95" t="s">
        <v>75</v>
      </c>
      <c r="B19" s="51"/>
      <c r="C19" s="51"/>
      <c r="D19" s="97"/>
      <c r="E19" s="41"/>
    </row>
    <row r="20" spans="1:5">
      <c r="A20" s="98" t="s">
        <v>165</v>
      </c>
      <c r="B20" s="51"/>
      <c r="C20" s="51"/>
      <c r="D20" s="97"/>
      <c r="E20" s="41"/>
    </row>
    <row r="21" spans="1:5">
      <c r="A21" s="95" t="s">
        <v>97</v>
      </c>
      <c r="B21" s="51"/>
      <c r="C21" s="51"/>
      <c r="D21" s="97"/>
    </row>
    <row r="22" spans="1:5" ht="15.75" thickBot="1">
      <c r="A22" s="99"/>
      <c r="B22" s="100"/>
      <c r="C22" s="100"/>
      <c r="D22" s="101"/>
    </row>
  </sheetData>
  <mergeCells count="6">
    <mergeCell ref="A9:D9"/>
    <mergeCell ref="A1:D1"/>
    <mergeCell ref="A7:C7"/>
    <mergeCell ref="A3:D3"/>
    <mergeCell ref="A4:D4"/>
    <mergeCell ref="A5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LPAP biaya </vt:lpstr>
      <vt:lpstr>Lamp no 4</vt:lpstr>
      <vt:lpstr>Lamp no 3</vt:lpstr>
      <vt:lpstr>Lamp no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cp:lastPrinted>2019-08-03T07:06:53Z</cp:lastPrinted>
  <dcterms:created xsi:type="dcterms:W3CDTF">2019-08-03T04:11:16Z</dcterms:created>
  <dcterms:modified xsi:type="dcterms:W3CDTF">2019-08-27T12:43:39Z</dcterms:modified>
</cp:coreProperties>
</file>