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PENGJUAN DISC" sheetId="6" r:id="rId1"/>
  </sheets>
  <calcPr calcId="125725"/>
</workbook>
</file>

<file path=xl/calcChain.xml><?xml version="1.0" encoding="utf-8"?>
<calcChain xmlns="http://schemas.openxmlformats.org/spreadsheetml/2006/main">
  <c r="N12" i="6"/>
  <c r="P11"/>
  <c r="O11"/>
  <c r="N11"/>
  <c r="F33"/>
  <c r="G33" s="1"/>
  <c r="F31"/>
  <c r="G31" s="1"/>
  <c r="F30"/>
  <c r="G30" s="1"/>
  <c r="F29"/>
  <c r="G29" s="1"/>
  <c r="F27"/>
  <c r="G27" s="1"/>
  <c r="F26"/>
  <c r="G26" s="1"/>
  <c r="F25"/>
  <c r="G25" s="1"/>
  <c r="F24"/>
  <c r="G24" s="1"/>
  <c r="F23"/>
  <c r="G23" s="1"/>
  <c r="F22"/>
  <c r="G22" s="1"/>
  <c r="F21"/>
  <c r="G21" s="1"/>
  <c r="F19"/>
  <c r="G19" s="1"/>
  <c r="F18"/>
  <c r="G18" s="1"/>
  <c r="F17"/>
  <c r="G17" s="1"/>
  <c r="F15"/>
  <c r="G15" s="1"/>
  <c r="F14"/>
  <c r="G14" s="1"/>
  <c r="F13"/>
  <c r="G13" s="1"/>
</calcChain>
</file>

<file path=xl/sharedStrings.xml><?xml version="1.0" encoding="utf-8"?>
<sst xmlns="http://schemas.openxmlformats.org/spreadsheetml/2006/main" count="66" uniqueCount="59">
  <si>
    <t>NO</t>
  </si>
  <si>
    <t>PRICE A GT</t>
  </si>
  <si>
    <t>PT. KARA SANTAN PERTAMA</t>
  </si>
  <si>
    <t>Jl. Pluit Selatan Raya Blok S no.2, Jakarta 14440</t>
  </si>
  <si>
    <t>Tel (021) 666 777 20-21   Fax (021) 666 777 25</t>
  </si>
  <si>
    <t xml:space="preserve">DAFTAR HARGA </t>
  </si>
  <si>
    <t>Berlaku  : 01 MARET 2017</t>
  </si>
  <si>
    <t>Isi Per Kemasan</t>
  </si>
  <si>
    <t>Isi Per Carton</t>
  </si>
  <si>
    <t>Per Unit</t>
  </si>
  <si>
    <t>Per Ctn</t>
  </si>
  <si>
    <t>Per Karton</t>
  </si>
  <si>
    <t>HET / Unit</t>
  </si>
  <si>
    <t>Exc PPN</t>
  </si>
  <si>
    <t>Inc PPN 10 %</t>
  </si>
  <si>
    <t>Kara Santan, Kelapa Murni</t>
  </si>
  <si>
    <t>200 ml</t>
  </si>
  <si>
    <t>1 / 10 /  200 ml</t>
  </si>
  <si>
    <t>1.000 ml</t>
  </si>
  <si>
    <t>1 / 12 / 1000 ml</t>
  </si>
  <si>
    <t>20 Kg</t>
  </si>
  <si>
    <t>1 /   1 /  20 Kg</t>
  </si>
  <si>
    <t>Industri</t>
  </si>
  <si>
    <t xml:space="preserve">Sun Kara, Santan Kelapa Asli </t>
  </si>
  <si>
    <t>65 ml</t>
  </si>
  <si>
    <t>1 / 36 / 65 ml</t>
  </si>
  <si>
    <t xml:space="preserve">200 ml </t>
  </si>
  <si>
    <t>1 / 12 /  200 ml</t>
  </si>
  <si>
    <t>Kara, Sari Kelapa / Nata De Coco</t>
  </si>
  <si>
    <t>Standing Pouch,360 gr</t>
  </si>
  <si>
    <t>1 / 24 / 360 gr</t>
  </si>
  <si>
    <t>Cup , 220 gr  Lychee</t>
  </si>
  <si>
    <t>1 / 24 / 220 gr</t>
  </si>
  <si>
    <t>Cup , 130 gr  Lychee</t>
  </si>
  <si>
    <t>1/24/130 gr</t>
  </si>
  <si>
    <t xml:space="preserve">Bag , 1000 gr ( Plain ) </t>
  </si>
  <si>
    <t>1 / 6 / 1.000 gr</t>
  </si>
  <si>
    <t>Bag, 1000 gr Slices</t>
  </si>
  <si>
    <t xml:space="preserve">Ember, 1000 gr, </t>
  </si>
  <si>
    <t>1 / 6 /1000gr</t>
  </si>
  <si>
    <t>Nataku 1000Gr</t>
  </si>
  <si>
    <t>1 / 12 / 1.000 gr</t>
  </si>
  <si>
    <t>Kara, Bubuk Santan Kelapa</t>
  </si>
  <si>
    <t>50 gr (Box)</t>
  </si>
  <si>
    <t>1 /144 / 50 gr</t>
  </si>
  <si>
    <t xml:space="preserve">20 gr </t>
  </si>
  <si>
    <t>1 / 60 / 20 gr</t>
  </si>
  <si>
    <t>1 000 gr</t>
  </si>
  <si>
    <t>1 / 10 / 1 000 gr</t>
  </si>
  <si>
    <t>SUN Kara Bubuk Santan Kelapa</t>
  </si>
  <si>
    <t>NM BARANG</t>
  </si>
  <si>
    <t>SUN1000ML</t>
  </si>
  <si>
    <t>HARGA</t>
  </si>
  <si>
    <t>KARTON</t>
  </si>
  <si>
    <t>DISC 1</t>
  </si>
  <si>
    <t>DISC 40%</t>
  </si>
  <si>
    <t>SET DISC 10%</t>
  </si>
  <si>
    <t>NET</t>
  </si>
  <si>
    <t>SET DIS 40%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</si>
</sst>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9"/>
      <name val="Arial"/>
      <family val="2"/>
    </font>
    <font>
      <b/>
      <i/>
      <sz val="9"/>
      <color indexed="18"/>
      <name val="Bookman Old Style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9"/>
      <name val="Franklin Gothic Medium"/>
      <family val="2"/>
    </font>
    <font>
      <sz val="9"/>
      <name val="Franklin Gothic Medium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" fillId="2" borderId="12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164" fontId="2" fillId="2" borderId="2" xfId="0" applyNumberFormat="1" applyFont="1" applyFill="1" applyBorder="1"/>
    <xf numFmtId="164" fontId="2" fillId="2" borderId="1" xfId="2" applyNumberFormat="1" applyFont="1" applyFill="1" applyBorder="1"/>
    <xf numFmtId="164" fontId="2" fillId="2" borderId="13" xfId="3" applyNumberFormat="1" applyFont="1" applyFill="1" applyBorder="1" applyAlignment="1">
      <alignment horizontal="center"/>
    </xf>
    <xf numFmtId="164" fontId="2" fillId="2" borderId="13" xfId="3" applyNumberFormat="1" applyFont="1" applyFill="1" applyBorder="1" applyAlignment="1"/>
    <xf numFmtId="0" fontId="6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2" fillId="2" borderId="9" xfId="0" applyFont="1" applyFill="1" applyBorder="1"/>
    <xf numFmtId="164" fontId="2" fillId="2" borderId="13" xfId="2" applyNumberFormat="1" applyFont="1" applyFill="1" applyBorder="1" applyAlignment="1">
      <alignment horizontal="center"/>
    </xf>
    <xf numFmtId="164" fontId="2" fillId="2" borderId="2" xfId="2" applyNumberFormat="1" applyFont="1" applyFill="1" applyBorder="1"/>
    <xf numFmtId="164" fontId="2" fillId="2" borderId="13" xfId="2" applyNumberFormat="1" applyFont="1" applyFill="1" applyBorder="1" applyAlignment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164" fontId="2" fillId="2" borderId="21" xfId="2" applyNumberFormat="1" applyFont="1" applyFill="1" applyBorder="1"/>
    <xf numFmtId="164" fontId="2" fillId="2" borderId="22" xfId="2" applyNumberFormat="1" applyFont="1" applyFill="1" applyBorder="1" applyAlignment="1"/>
    <xf numFmtId="0" fontId="7" fillId="4" borderId="12" xfId="0" applyFont="1" applyFill="1" applyBorder="1" applyAlignment="1">
      <alignment horizontal="right" vertical="center"/>
    </xf>
    <xf numFmtId="9" fontId="0" fillId="0" borderId="1" xfId="0" applyNumberFormat="1" applyBorder="1"/>
    <xf numFmtId="0" fontId="6" fillId="4" borderId="1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1" fontId="0" fillId="0" borderId="23" xfId="1" applyFont="1" applyFill="1" applyBorder="1"/>
    <xf numFmtId="0" fontId="0" fillId="0" borderId="23" xfId="0" applyFill="1" applyBorder="1"/>
    <xf numFmtId="41" fontId="0" fillId="0" borderId="0" xfId="0" applyNumberFormat="1"/>
  </cellXfs>
  <cellStyles count="4">
    <cellStyle name="Comma" xfId="2" builtinId="3"/>
    <cellStyle name="Comma [0]" xfId="1" builtinId="6"/>
    <cellStyle name="Comma 2" xf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P33"/>
  <sheetViews>
    <sheetView tabSelected="1" topLeftCell="A5" workbookViewId="0">
      <selection activeCell="N12" sqref="N12"/>
    </sheetView>
  </sheetViews>
  <sheetFormatPr defaultRowHeight="15"/>
  <cols>
    <col min="8" max="8" width="12" customWidth="1"/>
    <col min="9" max="9" width="12.28515625" customWidth="1"/>
    <col min="10" max="10" width="8.28515625" customWidth="1"/>
    <col min="12" max="12" width="7.28515625" customWidth="1"/>
    <col min="13" max="13" width="12.5703125" customWidth="1"/>
    <col min="15" max="15" width="10.28515625" customWidth="1"/>
  </cols>
  <sheetData>
    <row r="4" spans="2:16" ht="15.75" thickBot="1">
      <c r="B4" s="3" t="s">
        <v>1</v>
      </c>
      <c r="C4" s="3"/>
      <c r="D4" s="3"/>
      <c r="E4" s="3"/>
      <c r="F4" s="3"/>
      <c r="G4" s="3"/>
      <c r="H4" s="4"/>
    </row>
    <row r="5" spans="2:16" ht="15.75" thickBot="1">
      <c r="B5" s="41" t="s">
        <v>2</v>
      </c>
      <c r="C5" s="42"/>
      <c r="D5" s="42"/>
      <c r="E5" s="42"/>
      <c r="F5" s="42"/>
      <c r="G5" s="42"/>
      <c r="H5" s="43"/>
    </row>
    <row r="6" spans="2:16">
      <c r="B6" s="44" t="s">
        <v>3</v>
      </c>
      <c r="C6" s="42"/>
      <c r="D6" s="42"/>
      <c r="E6" s="42"/>
      <c r="F6" s="42"/>
      <c r="G6" s="42"/>
      <c r="H6" s="43"/>
    </row>
    <row r="7" spans="2:16" ht="15.75" thickBot="1">
      <c r="B7" s="45" t="s">
        <v>4</v>
      </c>
      <c r="C7" s="46"/>
      <c r="D7" s="46"/>
      <c r="E7" s="46"/>
      <c r="F7" s="46"/>
      <c r="G7" s="46"/>
      <c r="H7" s="47"/>
    </row>
    <row r="8" spans="2:16">
      <c r="B8" s="48" t="s">
        <v>5</v>
      </c>
      <c r="C8" s="49"/>
      <c r="D8" s="49"/>
      <c r="E8" s="49"/>
      <c r="F8" s="49"/>
      <c r="G8" s="49"/>
      <c r="H8" s="50"/>
    </row>
    <row r="9" spans="2:16">
      <c r="B9" s="51" t="s">
        <v>6</v>
      </c>
      <c r="C9" s="52"/>
      <c r="D9" s="52"/>
      <c r="E9" s="52"/>
      <c r="F9" s="52"/>
      <c r="G9" s="52"/>
      <c r="H9" s="53"/>
    </row>
    <row r="10" spans="2:16">
      <c r="B10" s="54" t="s">
        <v>0</v>
      </c>
      <c r="C10" s="55" t="s">
        <v>7</v>
      </c>
      <c r="D10" s="56" t="s">
        <v>8</v>
      </c>
      <c r="E10" s="5" t="s">
        <v>9</v>
      </c>
      <c r="F10" s="6" t="s">
        <v>10</v>
      </c>
      <c r="G10" s="7" t="s">
        <v>11</v>
      </c>
      <c r="H10" s="55" t="s">
        <v>12</v>
      </c>
      <c r="I10" s="1" t="s">
        <v>50</v>
      </c>
      <c r="J10" s="1" t="s">
        <v>53</v>
      </c>
      <c r="K10" s="1" t="s">
        <v>52</v>
      </c>
      <c r="L10" s="1" t="s">
        <v>54</v>
      </c>
      <c r="M10" s="1" t="s">
        <v>56</v>
      </c>
      <c r="N10" s="1" t="s">
        <v>55</v>
      </c>
      <c r="O10" s="58" t="s">
        <v>58</v>
      </c>
      <c r="P10" s="58" t="s">
        <v>57</v>
      </c>
    </row>
    <row r="11" spans="2:16">
      <c r="B11" s="54"/>
      <c r="C11" s="55"/>
      <c r="D11" s="56"/>
      <c r="E11" s="5" t="s">
        <v>13</v>
      </c>
      <c r="F11" s="6" t="s">
        <v>13</v>
      </c>
      <c r="G11" s="7" t="s">
        <v>14</v>
      </c>
      <c r="H11" s="55"/>
      <c r="I11" s="1" t="s">
        <v>51</v>
      </c>
      <c r="J11" s="1">
        <v>2</v>
      </c>
      <c r="K11" s="2">
        <v>356400</v>
      </c>
      <c r="L11" s="37">
        <v>0.1</v>
      </c>
      <c r="M11" s="2">
        <v>320760</v>
      </c>
      <c r="N11" s="2">
        <f>M11*40%</f>
        <v>128304</v>
      </c>
      <c r="O11" s="57">
        <f>M11-N11</f>
        <v>192456</v>
      </c>
      <c r="P11" s="59">
        <f>O11*J11</f>
        <v>384912</v>
      </c>
    </row>
    <row r="12" spans="2:16">
      <c r="B12" s="8" t="s">
        <v>15</v>
      </c>
      <c r="C12" s="9"/>
      <c r="D12" s="10"/>
      <c r="E12" s="11"/>
      <c r="F12" s="12"/>
      <c r="G12" s="12"/>
      <c r="H12" s="13"/>
      <c r="N12" s="59">
        <f>N11*2</f>
        <v>256608</v>
      </c>
      <c r="O12" s="59"/>
    </row>
    <row r="13" spans="2:16">
      <c r="B13" s="14">
        <v>1</v>
      </c>
      <c r="C13" s="15" t="s">
        <v>16</v>
      </c>
      <c r="D13" s="16" t="s">
        <v>17</v>
      </c>
      <c r="E13" s="17">
        <v>7000</v>
      </c>
      <c r="F13" s="18">
        <f>+E13*10</f>
        <v>70000</v>
      </c>
      <c r="G13" s="18">
        <f>+F13*1.1</f>
        <v>77000</v>
      </c>
      <c r="H13" s="19">
        <v>8000</v>
      </c>
    </row>
    <row r="14" spans="2:16">
      <c r="B14" s="14">
        <v>2</v>
      </c>
      <c r="C14" s="15" t="s">
        <v>18</v>
      </c>
      <c r="D14" s="16" t="s">
        <v>19</v>
      </c>
      <c r="E14" s="17">
        <v>30000</v>
      </c>
      <c r="F14" s="18">
        <f>+E14*12</f>
        <v>360000</v>
      </c>
      <c r="G14" s="18">
        <f>+F14*1.1</f>
        <v>396000.00000000006</v>
      </c>
      <c r="H14" s="20">
        <v>35000</v>
      </c>
    </row>
    <row r="15" spans="2:16">
      <c r="B15" s="14">
        <v>3</v>
      </c>
      <c r="C15" s="16" t="s">
        <v>20</v>
      </c>
      <c r="D15" s="16" t="s">
        <v>21</v>
      </c>
      <c r="E15" s="17">
        <v>550000</v>
      </c>
      <c r="F15" s="18">
        <f>+E15*1</f>
        <v>550000</v>
      </c>
      <c r="G15" s="18">
        <f>+F15*1.1</f>
        <v>605000</v>
      </c>
      <c r="H15" s="20" t="s">
        <v>22</v>
      </c>
    </row>
    <row r="16" spans="2:16">
      <c r="B16" s="21" t="s">
        <v>23</v>
      </c>
      <c r="C16" s="22"/>
      <c r="D16" s="23"/>
      <c r="E16" s="24"/>
      <c r="F16" s="25"/>
      <c r="G16" s="25"/>
      <c r="H16" s="26"/>
    </row>
    <row r="17" spans="2:8">
      <c r="B17" s="14">
        <v>1</v>
      </c>
      <c r="C17" s="16" t="s">
        <v>24</v>
      </c>
      <c r="D17" s="16" t="s">
        <v>25</v>
      </c>
      <c r="E17" s="17">
        <v>2200</v>
      </c>
      <c r="F17" s="18">
        <f>+E17*36</f>
        <v>79200</v>
      </c>
      <c r="G17" s="18">
        <f>+F17*1.1</f>
        <v>87120</v>
      </c>
      <c r="H17" s="20">
        <v>3000</v>
      </c>
    </row>
    <row r="18" spans="2:8">
      <c r="B18" s="14">
        <v>2</v>
      </c>
      <c r="C18" s="16" t="s">
        <v>26</v>
      </c>
      <c r="D18" s="16" t="s">
        <v>27</v>
      </c>
      <c r="E18" s="17">
        <v>6300</v>
      </c>
      <c r="F18" s="18">
        <f>+E18*12</f>
        <v>75600</v>
      </c>
      <c r="G18" s="18">
        <f>+F18*1.1</f>
        <v>83160</v>
      </c>
      <c r="H18" s="20">
        <v>7500</v>
      </c>
    </row>
    <row r="19" spans="2:8">
      <c r="B19" s="14">
        <v>3</v>
      </c>
      <c r="C19" s="16" t="s">
        <v>18</v>
      </c>
      <c r="D19" s="16" t="s">
        <v>19</v>
      </c>
      <c r="E19" s="17">
        <v>27000</v>
      </c>
      <c r="F19" s="18">
        <f>+E19*12</f>
        <v>324000</v>
      </c>
      <c r="G19" s="18">
        <f>+F19*1.1</f>
        <v>356400</v>
      </c>
      <c r="H19" s="20">
        <v>32000</v>
      </c>
    </row>
    <row r="20" spans="2:8">
      <c r="B20" s="8" t="s">
        <v>28</v>
      </c>
      <c r="C20" s="9"/>
      <c r="D20" s="10"/>
      <c r="E20" s="11"/>
      <c r="F20" s="12"/>
      <c r="G20" s="12"/>
      <c r="H20" s="13"/>
    </row>
    <row r="21" spans="2:8">
      <c r="B21" s="27">
        <v>1</v>
      </c>
      <c r="C21" s="15" t="s">
        <v>29</v>
      </c>
      <c r="D21" s="16" t="s">
        <v>30</v>
      </c>
      <c r="E21" s="17">
        <v>4620</v>
      </c>
      <c r="F21" s="18">
        <f>+E21*24</f>
        <v>110880</v>
      </c>
      <c r="G21" s="18">
        <f t="shared" ref="G21:G26" si="0">+F21*1.1</f>
        <v>121968.00000000001</v>
      </c>
      <c r="H21" s="28">
        <v>6000</v>
      </c>
    </row>
    <row r="22" spans="2:8">
      <c r="B22" s="27">
        <v>2</v>
      </c>
      <c r="C22" s="15" t="s">
        <v>31</v>
      </c>
      <c r="D22" s="16" t="s">
        <v>32</v>
      </c>
      <c r="E22" s="17">
        <v>2750</v>
      </c>
      <c r="F22" s="18">
        <f>+E22*24</f>
        <v>66000</v>
      </c>
      <c r="G22" s="18">
        <f t="shared" si="0"/>
        <v>72600</v>
      </c>
      <c r="H22" s="28">
        <v>3500</v>
      </c>
    </row>
    <row r="23" spans="2:8">
      <c r="B23" s="27">
        <v>3</v>
      </c>
      <c r="C23" s="15" t="s">
        <v>33</v>
      </c>
      <c r="D23" s="16" t="s">
        <v>34</v>
      </c>
      <c r="E23" s="17">
        <v>1500</v>
      </c>
      <c r="F23" s="18">
        <f>+E23*24</f>
        <v>36000</v>
      </c>
      <c r="G23" s="18">
        <f t="shared" si="0"/>
        <v>39600</v>
      </c>
      <c r="H23" s="28">
        <v>1800</v>
      </c>
    </row>
    <row r="24" spans="2:8">
      <c r="B24" s="27">
        <v>4</v>
      </c>
      <c r="C24" s="15" t="s">
        <v>35</v>
      </c>
      <c r="D24" s="16" t="s">
        <v>36</v>
      </c>
      <c r="E24" s="17">
        <v>10450</v>
      </c>
      <c r="F24" s="18">
        <f>+E24*6</f>
        <v>62700</v>
      </c>
      <c r="G24" s="18">
        <f t="shared" si="0"/>
        <v>68970</v>
      </c>
      <c r="H24" s="28">
        <v>12000</v>
      </c>
    </row>
    <row r="25" spans="2:8">
      <c r="B25" s="27">
        <v>5</v>
      </c>
      <c r="C25" s="15" t="s">
        <v>37</v>
      </c>
      <c r="D25" s="16" t="s">
        <v>36</v>
      </c>
      <c r="E25" s="17">
        <v>9900</v>
      </c>
      <c r="F25" s="18">
        <f>+E25*6</f>
        <v>59400</v>
      </c>
      <c r="G25" s="18">
        <f t="shared" si="0"/>
        <v>65340.000000000007</v>
      </c>
      <c r="H25" s="28">
        <v>11000</v>
      </c>
    </row>
    <row r="26" spans="2:8">
      <c r="B26" s="27">
        <v>7</v>
      </c>
      <c r="C26" s="15" t="s">
        <v>38</v>
      </c>
      <c r="D26" s="16" t="s">
        <v>39</v>
      </c>
      <c r="E26" s="29">
        <v>11500</v>
      </c>
      <c r="F26" s="18">
        <f>+E26*6</f>
        <v>69000</v>
      </c>
      <c r="G26" s="18">
        <f t="shared" si="0"/>
        <v>75900</v>
      </c>
      <c r="H26" s="28">
        <v>13000</v>
      </c>
    </row>
    <row r="27" spans="2:8">
      <c r="B27" s="27">
        <v>8</v>
      </c>
      <c r="C27" s="16" t="s">
        <v>40</v>
      </c>
      <c r="D27" s="16" t="s">
        <v>41</v>
      </c>
      <c r="E27" s="29">
        <v>7500</v>
      </c>
      <c r="F27" s="18">
        <f>+E27*12</f>
        <v>90000</v>
      </c>
      <c r="G27" s="18">
        <f>+F27*1.1</f>
        <v>99000.000000000015</v>
      </c>
      <c r="H27" s="28">
        <v>8500</v>
      </c>
    </row>
    <row r="28" spans="2:8">
      <c r="B28" s="8" t="s">
        <v>42</v>
      </c>
      <c r="C28" s="9"/>
      <c r="D28" s="10"/>
      <c r="E28" s="11"/>
      <c r="F28" s="18"/>
      <c r="G28" s="12"/>
      <c r="H28" s="13"/>
    </row>
    <row r="29" spans="2:8">
      <c r="B29" s="14">
        <v>1</v>
      </c>
      <c r="C29" s="15" t="s">
        <v>43</v>
      </c>
      <c r="D29" s="16" t="s">
        <v>44</v>
      </c>
      <c r="E29" s="18">
        <v>3600</v>
      </c>
      <c r="F29" s="18">
        <f>+E29*144</f>
        <v>518400</v>
      </c>
      <c r="G29" s="18">
        <f>+F29*1.1</f>
        <v>570240</v>
      </c>
      <c r="H29" s="30">
        <v>4300</v>
      </c>
    </row>
    <row r="30" spans="2:8">
      <c r="B30" s="31">
        <v>2</v>
      </c>
      <c r="C30" s="32" t="s">
        <v>45</v>
      </c>
      <c r="D30" s="33" t="s">
        <v>46</v>
      </c>
      <c r="E30" s="34">
        <v>1500</v>
      </c>
      <c r="F30" s="34">
        <f>+E30*60</f>
        <v>90000</v>
      </c>
      <c r="G30" s="18">
        <f>+F30*1.1</f>
        <v>99000.000000000015</v>
      </c>
      <c r="H30" s="35">
        <v>1750</v>
      </c>
    </row>
    <row r="31" spans="2:8">
      <c r="B31" s="14">
        <v>3</v>
      </c>
      <c r="C31" s="16" t="s">
        <v>47</v>
      </c>
      <c r="D31" s="16" t="s">
        <v>48</v>
      </c>
      <c r="E31" s="18">
        <v>75000</v>
      </c>
      <c r="F31" s="18">
        <f>+E31*10</f>
        <v>750000</v>
      </c>
      <c r="G31" s="18">
        <f>+F31*1.1</f>
        <v>825000.00000000012</v>
      </c>
      <c r="H31" s="30" t="s">
        <v>22</v>
      </c>
    </row>
    <row r="32" spans="2:8">
      <c r="B32" s="38" t="s">
        <v>49</v>
      </c>
      <c r="C32" s="39"/>
      <c r="D32" s="39"/>
      <c r="E32" s="39"/>
      <c r="F32" s="39"/>
      <c r="G32" s="39"/>
      <c r="H32" s="40"/>
    </row>
    <row r="33" spans="2:8">
      <c r="B33" s="36">
        <v>1</v>
      </c>
      <c r="C33" s="16" t="s">
        <v>45</v>
      </c>
      <c r="D33" s="16" t="s">
        <v>46</v>
      </c>
      <c r="E33" s="18">
        <v>1500</v>
      </c>
      <c r="F33" s="18">
        <f>+E33*60</f>
        <v>90000</v>
      </c>
      <c r="G33" s="18">
        <f>+F33*1.1</f>
        <v>99000.000000000015</v>
      </c>
      <c r="H33" s="30">
        <v>1750</v>
      </c>
    </row>
  </sheetData>
  <mergeCells count="10">
    <mergeCell ref="B32:H32"/>
    <mergeCell ref="B5:H5"/>
    <mergeCell ref="B6:H6"/>
    <mergeCell ref="B7:H7"/>
    <mergeCell ref="B8:H8"/>
    <mergeCell ref="B9:H9"/>
    <mergeCell ref="B10:B11"/>
    <mergeCell ref="C10:C11"/>
    <mergeCell ref="D10:D11"/>
    <mergeCell ref="H10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PENGJUAN DISC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2018-07-31T09:19:55Z</dcterms:created>
  <dcterms:modified xsi:type="dcterms:W3CDTF">2019-10-28T05:44:29Z</dcterms:modified>
</cp:coreProperties>
</file>