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CV PELITA HATI" sheetId="1" r:id="rId1"/>
    <sheet name="lap.pencapain" sheetId="2" r:id="rId2"/>
  </sheets>
  <calcPr calcId="124519"/>
</workbook>
</file>

<file path=xl/calcChain.xml><?xml version="1.0" encoding="utf-8"?>
<calcChain xmlns="http://schemas.openxmlformats.org/spreadsheetml/2006/main">
  <c r="C13" i="2"/>
  <c r="M14" i="1"/>
  <c r="M13"/>
  <c r="M12"/>
  <c r="M11"/>
  <c r="M10"/>
  <c r="M9"/>
  <c r="D24"/>
  <c r="D23"/>
  <c r="D22"/>
  <c r="D21"/>
  <c r="D20"/>
  <c r="E14"/>
  <c r="D14"/>
  <c r="C14"/>
  <c r="G9" l="1"/>
  <c r="H9" s="1"/>
  <c r="I9" s="1"/>
  <c r="F9"/>
  <c r="G13"/>
  <c r="H13" s="1"/>
  <c r="I13" s="1"/>
  <c r="G12"/>
  <c r="H12" s="1"/>
  <c r="I12" s="1"/>
  <c r="G11"/>
  <c r="H11" s="1"/>
  <c r="I11" s="1"/>
  <c r="G10"/>
  <c r="H10" s="1"/>
  <c r="I10" s="1"/>
  <c r="F13"/>
  <c r="F12"/>
  <c r="F11"/>
  <c r="F10"/>
  <c r="H14" l="1"/>
  <c r="I14" s="1"/>
  <c r="G14"/>
  <c r="F14"/>
  <c r="AI12" i="2"/>
  <c r="AJ12" s="1"/>
  <c r="AI11"/>
  <c r="AJ11" s="1"/>
  <c r="AI10"/>
  <c r="AJ10" s="1"/>
  <c r="AI9"/>
  <c r="AJ9" s="1"/>
  <c r="AI8"/>
  <c r="AJ8" s="1"/>
  <c r="AK10" l="1"/>
  <c r="AK12"/>
  <c r="AI13"/>
  <c r="AJ13" s="1"/>
  <c r="AK13" l="1"/>
</calcChain>
</file>

<file path=xl/sharedStrings.xml><?xml version="1.0" encoding="utf-8"?>
<sst xmlns="http://schemas.openxmlformats.org/spreadsheetml/2006/main" count="77" uniqueCount="42">
  <si>
    <t>Grand Total</t>
  </si>
  <si>
    <t>NAMA SALESMAN</t>
  </si>
  <si>
    <t>AAN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</si>
  <si>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</si>
  <si>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</si>
  <si>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</si>
  <si>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</si>
  <si>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</si>
  <si>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</si>
  <si>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</si>
  <si>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</si>
  <si>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Form Insentif Salesman GK</t>
  </si>
  <si>
    <t>Nama GK   :  Cv Pelita Hati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</si>
  <si>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</si>
  <si>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</si>
  <si>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</si>
  <si>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</si>
  <si>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</si>
  <si>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</si>
  <si>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</si>
  <si>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</si>
  <si>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</si>
  <si>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</si>
  <si>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</si>
  <si>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</si>
  <si>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</si>
  <si>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</si>
  <si>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</si>
  <si>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</si>
  <si>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</si>
  <si>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</si>
  <si>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RIZAL</t>
  </si>
  <si>
    <t>Alamat        : Jln. Ahmad Yani No 133 Wiradesa Pekalongan.</t>
  </si>
  <si>
    <t>NAMA</t>
  </si>
  <si>
    <t>NIKO</t>
  </si>
  <si>
    <t>TARGET OA KARA POWDER</t>
  </si>
  <si>
    <t>AV OTLET</t>
  </si>
  <si>
    <t xml:space="preserve">Target TCA </t>
  </si>
  <si>
    <t>TARGET Bulan DES19 (UP 20 % in Crt)</t>
  </si>
  <si>
    <t>Bulan            :  DESEMBER 2019</t>
  </si>
  <si>
    <t>TARGET OA POWDER 50% DARI AV OTLET</t>
  </si>
  <si>
    <t>Bulan : DES 2019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</si>
</sst>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4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protection locked="0"/>
    </xf>
  </cellStyleXfs>
  <cellXfs count="118">
    <xf numFmtId="0" fontId="0" fillId="0" borderId="0" xfId="0"/>
    <xf numFmtId="0" fontId="0" fillId="0" borderId="1" xfId="0" applyBorder="1"/>
    <xf numFmtId="41" fontId="0" fillId="0" borderId="4" xfId="0" applyNumberFormat="1" applyBorder="1"/>
    <xf numFmtId="42" fontId="0" fillId="0" borderId="4" xfId="3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0" fontId="2" fillId="0" borderId="0" xfId="0" applyFont="1"/>
    <xf numFmtId="0" fontId="0" fillId="2" borderId="0" xfId="0" applyFill="1"/>
    <xf numFmtId="164" fontId="3" fillId="0" borderId="5" xfId="2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1" fontId="0" fillId="0" borderId="10" xfId="0" applyNumberFormat="1" applyBorder="1"/>
    <xf numFmtId="0" fontId="0" fillId="0" borderId="11" xfId="0" applyBorder="1" applyAlignment="1">
      <alignment horizontal="center"/>
    </xf>
    <xf numFmtId="41" fontId="0" fillId="0" borderId="12" xfId="0" applyNumberFormat="1" applyBorder="1"/>
    <xf numFmtId="0" fontId="4" fillId="0" borderId="0" xfId="0" applyFont="1"/>
    <xf numFmtId="0" fontId="5" fillId="0" borderId="0" xfId="0" applyFont="1"/>
    <xf numFmtId="0" fontId="7" fillId="3" borderId="0" xfId="5" applyFont="1" applyFill="1" applyAlignment="1" applyProtection="1"/>
    <xf numFmtId="0" fontId="8" fillId="3" borderId="0" xfId="0" applyFont="1" applyFill="1" applyAlignment="1">
      <alignment vertical="center"/>
    </xf>
    <xf numFmtId="0" fontId="6" fillId="3" borderId="0" xfId="5" applyFill="1" applyAlignment="1" applyProtection="1"/>
    <xf numFmtId="0" fontId="0" fillId="3" borderId="0" xfId="0" applyFill="1" applyAlignment="1">
      <alignment vertical="center"/>
    </xf>
    <xf numFmtId="0" fontId="6" fillId="3" borderId="0" xfId="5" applyFill="1" applyAlignment="1" applyProtection="1">
      <alignment horizontal="center"/>
    </xf>
    <xf numFmtId="41" fontId="0" fillId="0" borderId="0" xfId="0" applyNumberFormat="1" applyFill="1" applyBorder="1"/>
    <xf numFmtId="42" fontId="0" fillId="0" borderId="12" xfId="3" applyFont="1" applyBorder="1"/>
    <xf numFmtId="164" fontId="3" fillId="0" borderId="8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0" fontId="0" fillId="3" borderId="3" xfId="0" applyFill="1" applyBorder="1"/>
    <xf numFmtId="41" fontId="0" fillId="3" borderId="7" xfId="1" applyFont="1" applyFill="1" applyBorder="1"/>
    <xf numFmtId="0" fontId="0" fillId="3" borderId="2" xfId="0" applyFill="1" applyBorder="1"/>
    <xf numFmtId="0" fontId="0" fillId="3" borderId="13" xfId="0" applyFill="1" applyBorder="1"/>
    <xf numFmtId="41" fontId="0" fillId="3" borderId="14" xfId="1" applyFont="1" applyFill="1" applyBorder="1"/>
    <xf numFmtId="0" fontId="0" fillId="3" borderId="21" xfId="0" applyFill="1" applyBorder="1"/>
    <xf numFmtId="0" fontId="0" fillId="3" borderId="22" xfId="0" applyFill="1" applyBorder="1"/>
    <xf numFmtId="41" fontId="0" fillId="3" borderId="23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4" xfId="0" applyFont="1" applyFill="1" applyBorder="1"/>
    <xf numFmtId="0" fontId="6" fillId="3" borderId="0" xfId="5" applyFill="1" applyAlignment="1" applyProtection="1">
      <alignment horizontal="left"/>
    </xf>
    <xf numFmtId="0" fontId="9" fillId="3" borderId="0" xfId="5" applyFont="1" applyFill="1" applyAlignment="1" applyProtection="1">
      <alignment horizontal="left"/>
    </xf>
    <xf numFmtId="15" fontId="2" fillId="3" borderId="6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0" fillId="3" borderId="7" xfId="4" applyNumberFormat="1" applyFont="1" applyFill="1" applyBorder="1"/>
    <xf numFmtId="41" fontId="6" fillId="3" borderId="25" xfId="4" applyNumberFormat="1" applyFont="1" applyFill="1" applyBorder="1" applyAlignment="1" applyProtection="1"/>
    <xf numFmtId="41" fontId="6" fillId="3" borderId="15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2" xfId="0" applyBorder="1"/>
    <xf numFmtId="41" fontId="0" fillId="0" borderId="12" xfId="1" applyFont="1" applyBorder="1"/>
    <xf numFmtId="41" fontId="2" fillId="2" borderId="10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4" xfId="1" applyFont="1" applyFill="1" applyBorder="1"/>
    <xf numFmtId="0" fontId="0" fillId="4" borderId="22" xfId="0" applyFill="1" applyBorder="1"/>
    <xf numFmtId="15" fontId="2" fillId="0" borderId="20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4" xfId="1" applyFont="1" applyFill="1" applyBorder="1"/>
    <xf numFmtId="0" fontId="0" fillId="0" borderId="22" xfId="0" applyFill="1" applyBorder="1"/>
    <xf numFmtId="165" fontId="10" fillId="0" borderId="7" xfId="4" applyNumberFormat="1" applyFont="1" applyFill="1" applyBorder="1"/>
    <xf numFmtId="41" fontId="7" fillId="0" borderId="25" xfId="4" applyNumberFormat="1" applyFont="1" applyFill="1" applyBorder="1" applyAlignment="1" applyProtection="1"/>
    <xf numFmtId="41" fontId="6" fillId="0" borderId="25" xfId="4" applyNumberFormat="1" applyFont="1" applyFill="1" applyBorder="1" applyAlignment="1" applyProtection="1"/>
    <xf numFmtId="41" fontId="7" fillId="0" borderId="16" xfId="4" applyNumberFormat="1" applyFont="1" applyFill="1" applyBorder="1" applyAlignment="1" applyProtection="1"/>
    <xf numFmtId="165" fontId="10" fillId="0" borderId="23" xfId="4" applyNumberFormat="1" applyFont="1" applyFill="1" applyBorder="1"/>
    <xf numFmtId="41" fontId="2" fillId="0" borderId="26" xfId="0" applyNumberFormat="1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9" fontId="2" fillId="0" borderId="30" xfId="4" applyFont="1" applyBorder="1" applyAlignment="1">
      <alignment horizontal="center" vertical="center"/>
    </xf>
    <xf numFmtId="43" fontId="2" fillId="0" borderId="31" xfId="2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1" fontId="0" fillId="0" borderId="0" xfId="1" applyFont="1"/>
    <xf numFmtId="9" fontId="0" fillId="0" borderId="34" xfId="4" applyFont="1" applyBorder="1" applyAlignment="1">
      <alignment horizontal="center"/>
    </xf>
    <xf numFmtId="9" fontId="0" fillId="0" borderId="35" xfId="4" applyFont="1" applyBorder="1" applyAlignment="1">
      <alignment horizontal="center"/>
    </xf>
    <xf numFmtId="41" fontId="2" fillId="2" borderId="36" xfId="1" applyFont="1" applyFill="1" applyBorder="1" applyAlignment="1">
      <alignment horizontal="center" vertical="center" wrapText="1"/>
    </xf>
    <xf numFmtId="41" fontId="0" fillId="0" borderId="7" xfId="0" applyNumberFormat="1" applyBorder="1"/>
    <xf numFmtId="41" fontId="0" fillId="0" borderId="32" xfId="0" applyNumberFormat="1" applyBorder="1"/>
    <xf numFmtId="41" fontId="0" fillId="0" borderId="33" xfId="0" applyNumberFormat="1" applyBorder="1"/>
    <xf numFmtId="9" fontId="0" fillId="0" borderId="37" xfId="4" applyFont="1" applyBorder="1" applyAlignment="1">
      <alignment horizontal="center"/>
    </xf>
    <xf numFmtId="42" fontId="0" fillId="0" borderId="38" xfId="3" applyFont="1" applyBorder="1"/>
    <xf numFmtId="164" fontId="3" fillId="0" borderId="39" xfId="2" applyNumberFormat="1" applyFont="1" applyBorder="1"/>
    <xf numFmtId="41" fontId="2" fillId="0" borderId="41" xfId="0" applyNumberFormat="1" applyFont="1" applyBorder="1"/>
    <xf numFmtId="9" fontId="0" fillId="0" borderId="42" xfId="4" applyFont="1" applyBorder="1" applyAlignment="1">
      <alignment horizontal="center"/>
    </xf>
    <xf numFmtId="42" fontId="0" fillId="0" borderId="43" xfId="3" applyFont="1" applyBorder="1"/>
    <xf numFmtId="164" fontId="2" fillId="0" borderId="40" xfId="2" applyNumberFormat="1" applyFont="1" applyBorder="1"/>
    <xf numFmtId="0" fontId="11" fillId="0" borderId="0" xfId="0" applyFont="1"/>
    <xf numFmtId="0" fontId="12" fillId="0" borderId="0" xfId="0" applyFont="1"/>
    <xf numFmtId="41" fontId="13" fillId="2" borderId="5" xfId="1" applyFont="1" applyFill="1" applyBorder="1"/>
    <xf numFmtId="41" fontId="13" fillId="2" borderId="8" xfId="1" applyFont="1" applyFill="1" applyBorder="1"/>
    <xf numFmtId="41" fontId="2" fillId="2" borderId="0" xfId="1" applyFont="1" applyFill="1"/>
    <xf numFmtId="41" fontId="2" fillId="0" borderId="29" xfId="1" applyFont="1" applyBorder="1" applyAlignment="1">
      <alignment vertical="center"/>
    </xf>
    <xf numFmtId="41" fontId="2" fillId="0" borderId="0" xfId="1" applyFont="1" applyBorder="1"/>
    <xf numFmtId="0" fontId="2" fillId="0" borderId="3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1" fontId="0" fillId="0" borderId="43" xfId="1" applyFont="1" applyBorder="1"/>
    <xf numFmtId="0" fontId="16" fillId="0" borderId="0" xfId="0" applyFont="1"/>
    <xf numFmtId="0" fontId="14" fillId="0" borderId="1" xfId="0" applyFont="1" applyBorder="1" applyAlignment="1">
      <alignment horizontal="center" vertical="center"/>
    </xf>
    <xf numFmtId="41" fontId="7" fillId="3" borderId="24" xfId="4" applyNumberFormat="1" applyFont="1" applyFill="1" applyBorder="1" applyAlignment="1" applyProtection="1">
      <alignment horizontal="center" vertical="center"/>
    </xf>
    <xf numFmtId="41" fontId="7" fillId="3" borderId="26" xfId="4" applyNumberFormat="1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17" fontId="14" fillId="0" borderId="44" xfId="0" quotePrefix="1" applyNumberFormat="1" applyFont="1" applyBorder="1" applyAlignment="1">
      <alignment horizontal="center" vertical="center"/>
    </xf>
    <xf numFmtId="17" fontId="14" fillId="0" borderId="6" xfId="0" quotePrefix="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1" fontId="0" fillId="2" borderId="1" xfId="1" applyFont="1" applyFill="1" applyBorder="1" applyAlignment="1">
      <alignment horizontal="center"/>
    </xf>
    <xf numFmtId="41" fontId="0" fillId="0" borderId="7" xfId="1" applyFont="1" applyFill="1" applyBorder="1"/>
    <xf numFmtId="41" fontId="0" fillId="0" borderId="45" xfId="1" applyFont="1" applyFill="1" applyBorder="1"/>
    <xf numFmtId="0" fontId="0" fillId="0" borderId="23" xfId="0" applyFill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tabSelected="1" zoomScale="90" zoomScaleNormal="90" workbookViewId="0">
      <selection activeCell="G24" sqref="G24"/>
    </sheetView>
  </sheetViews>
  <sheetFormatPr defaultRowHeight="15"/>
  <cols>
    <col min="1" max="1" width="3.85546875" style="4" customWidth="1"/>
    <col min="2" max="2" width="32.7109375" customWidth="1"/>
    <col min="3" max="3" width="11.7109375" bestFit="1" customWidth="1"/>
    <col min="4" max="5" width="10.42578125" bestFit="1" customWidth="1"/>
    <col min="6" max="6" width="15.42578125" customWidth="1"/>
    <col min="7" max="7" width="18.5703125" customWidth="1"/>
    <col min="8" max="8" width="20.85546875" style="73" customWidth="1"/>
    <col min="9" max="9" width="17" customWidth="1"/>
    <col min="10" max="10" width="20.42578125" style="73" bestFit="1" customWidth="1"/>
    <col min="11" max="11" width="8.42578125" bestFit="1" customWidth="1"/>
    <col min="12" max="12" width="12.42578125" bestFit="1" customWidth="1"/>
    <col min="13" max="13" width="15.7109375" customWidth="1"/>
  </cols>
  <sheetData>
    <row r="2" spans="1:14" ht="18">
      <c r="B2" s="19" t="s">
        <v>11</v>
      </c>
      <c r="C2" s="20"/>
    </row>
    <row r="3" spans="1:14" ht="18">
      <c r="B3" s="19" t="s">
        <v>12</v>
      </c>
      <c r="C3" s="20"/>
    </row>
    <row r="4" spans="1:14" ht="18">
      <c r="B4" s="19" t="s">
        <v>32</v>
      </c>
      <c r="C4" s="20"/>
    </row>
    <row r="5" spans="1:14" ht="18.75">
      <c r="B5" s="88" t="s">
        <v>39</v>
      </c>
      <c r="C5" s="87"/>
    </row>
    <row r="6" spans="1:14" ht="18.75">
      <c r="B6" s="88"/>
      <c r="C6" s="87"/>
    </row>
    <row r="7" spans="1:14" ht="15.75" thickBot="1">
      <c r="B7" s="99" t="s">
        <v>37</v>
      </c>
      <c r="J7" s="91" t="s">
        <v>13</v>
      </c>
      <c r="K7" s="12"/>
      <c r="L7" s="12"/>
      <c r="M7" s="12"/>
    </row>
    <row r="8" spans="1:14" ht="29.25" customHeight="1" thickBot="1">
      <c r="A8" s="94" t="s">
        <v>4</v>
      </c>
      <c r="B8" s="72" t="s">
        <v>1</v>
      </c>
      <c r="C8" s="111">
        <v>43678</v>
      </c>
      <c r="D8" s="112">
        <v>43709</v>
      </c>
      <c r="E8" s="112">
        <v>43739</v>
      </c>
      <c r="F8" s="97" t="s">
        <v>10</v>
      </c>
      <c r="G8" s="96" t="s">
        <v>14</v>
      </c>
      <c r="H8" s="76" t="s">
        <v>38</v>
      </c>
      <c r="I8" s="69" t="s">
        <v>5</v>
      </c>
      <c r="J8" s="92" t="s">
        <v>6</v>
      </c>
      <c r="K8" s="70" t="s">
        <v>7</v>
      </c>
      <c r="L8" s="72" t="s">
        <v>9</v>
      </c>
      <c r="M8" s="71" t="s">
        <v>8</v>
      </c>
    </row>
    <row r="9" spans="1:14">
      <c r="A9" s="5">
        <v>1</v>
      </c>
      <c r="B9" s="1" t="s">
        <v>2</v>
      </c>
      <c r="C9" s="49">
        <v>2736</v>
      </c>
      <c r="D9" s="49">
        <v>3076.1166666666668</v>
      </c>
      <c r="E9" s="49">
        <v>2180.166666666667</v>
      </c>
      <c r="F9" s="49">
        <f>SUM(C9:E9)</f>
        <v>7992.2833333333338</v>
      </c>
      <c r="G9" s="2">
        <f>AVERAGE(C9:E9)</f>
        <v>2664.0944444444444</v>
      </c>
      <c r="H9" s="89">
        <f>G9+(G9*20%)</f>
        <v>3196.9133333333334</v>
      </c>
      <c r="I9" s="77">
        <f t="shared" ref="I9:I14" si="0">H9*79200</f>
        <v>253195536</v>
      </c>
      <c r="J9" s="89">
        <v>3196.9133333333334</v>
      </c>
      <c r="K9" s="80">
        <v>1</v>
      </c>
      <c r="L9" s="81">
        <v>500</v>
      </c>
      <c r="M9" s="82">
        <f>J9*L9</f>
        <v>1598456.6666666667</v>
      </c>
    </row>
    <row r="10" spans="1:14">
      <c r="A10" s="6">
        <v>2</v>
      </c>
      <c r="B10" s="1" t="s">
        <v>20</v>
      </c>
      <c r="C10" s="50">
        <v>1795</v>
      </c>
      <c r="D10" s="50">
        <v>1702.6666666666665</v>
      </c>
      <c r="E10" s="50">
        <v>1471</v>
      </c>
      <c r="F10" s="49">
        <f>SUM(C10:E10)</f>
        <v>4968.6666666666661</v>
      </c>
      <c r="G10" s="2">
        <f t="shared" ref="G10:G14" si="1">AVERAGE(C10:E10)</f>
        <v>1656.2222222222219</v>
      </c>
      <c r="H10" s="89">
        <f>G10+(G10*20%)</f>
        <v>1987.4666666666662</v>
      </c>
      <c r="I10" s="78">
        <f t="shared" si="0"/>
        <v>157407359.99999997</v>
      </c>
      <c r="J10" s="89">
        <v>1987.4666666666662</v>
      </c>
      <c r="K10" s="74">
        <v>1</v>
      </c>
      <c r="L10" s="3">
        <v>500</v>
      </c>
      <c r="M10" s="13">
        <f>J10*L10</f>
        <v>993733.33333333314</v>
      </c>
    </row>
    <row r="11" spans="1:14">
      <c r="A11" s="6">
        <v>3</v>
      </c>
      <c r="B11" s="1" t="s">
        <v>31</v>
      </c>
      <c r="C11" s="50">
        <v>3937</v>
      </c>
      <c r="D11" s="50">
        <v>4177.8333333333339</v>
      </c>
      <c r="E11" s="50">
        <v>3281</v>
      </c>
      <c r="F11" s="49">
        <f>SUM(C11:E11)</f>
        <v>11395.833333333334</v>
      </c>
      <c r="G11" s="2">
        <f t="shared" si="1"/>
        <v>3798.6111111111113</v>
      </c>
      <c r="H11" s="89">
        <f>G11+(G11*20%)</f>
        <v>4558.3333333333339</v>
      </c>
      <c r="I11" s="78">
        <f t="shared" si="0"/>
        <v>361020000.00000006</v>
      </c>
      <c r="J11" s="89">
        <v>4558.3333333333339</v>
      </c>
      <c r="K11" s="74">
        <v>1</v>
      </c>
      <c r="L11" s="3">
        <v>500</v>
      </c>
      <c r="M11" s="13">
        <f>J11*L11</f>
        <v>2279166.666666667</v>
      </c>
    </row>
    <row r="12" spans="1:14">
      <c r="A12" s="6">
        <v>4</v>
      </c>
      <c r="B12" s="1" t="s">
        <v>34</v>
      </c>
      <c r="C12" s="50">
        <v>3235</v>
      </c>
      <c r="D12" s="50">
        <v>3467</v>
      </c>
      <c r="E12" s="50">
        <v>2002</v>
      </c>
      <c r="F12" s="50">
        <f>SUM(C12:E12)</f>
        <v>8704</v>
      </c>
      <c r="G12" s="2">
        <f t="shared" si="1"/>
        <v>2901.3333333333335</v>
      </c>
      <c r="H12" s="89">
        <f>G12+(G12*20%)</f>
        <v>3481.6000000000004</v>
      </c>
      <c r="I12" s="78">
        <f t="shared" si="0"/>
        <v>275742720</v>
      </c>
      <c r="J12" s="89">
        <v>3481.6000000000004</v>
      </c>
      <c r="K12" s="74">
        <v>1</v>
      </c>
      <c r="L12" s="3">
        <v>500</v>
      </c>
      <c r="M12" s="13">
        <f>J12*L12</f>
        <v>1740800.0000000002</v>
      </c>
    </row>
    <row r="13" spans="1:14" ht="15.75" thickBot="1">
      <c r="A13" s="17">
        <v>5</v>
      </c>
      <c r="B13" s="51" t="s">
        <v>3</v>
      </c>
      <c r="C13" s="52">
        <v>2552</v>
      </c>
      <c r="D13" s="52">
        <v>2390.0333333333333</v>
      </c>
      <c r="E13" s="52">
        <v>1624</v>
      </c>
      <c r="F13" s="52">
        <f>SUM(C13:E13)</f>
        <v>6566.0333333333328</v>
      </c>
      <c r="G13" s="18">
        <f t="shared" si="1"/>
        <v>2188.6777777777775</v>
      </c>
      <c r="H13" s="90">
        <f>G13+(G13*20%)</f>
        <v>2626.413333333333</v>
      </c>
      <c r="I13" s="79">
        <f t="shared" si="0"/>
        <v>208011935.99999997</v>
      </c>
      <c r="J13" s="90">
        <v>2626.413333333333</v>
      </c>
      <c r="K13" s="75">
        <v>1</v>
      </c>
      <c r="L13" s="27">
        <v>500</v>
      </c>
      <c r="M13" s="28">
        <f>J13*L13</f>
        <v>1313206.6666666665</v>
      </c>
    </row>
    <row r="14" spans="1:14" ht="20.25" customHeight="1" thickTop="1" thickBot="1">
      <c r="A14" s="14"/>
      <c r="B14" s="15" t="s">
        <v>0</v>
      </c>
      <c r="C14" s="98">
        <f>SUM(C9:C13)</f>
        <v>14255</v>
      </c>
      <c r="D14" s="98">
        <f t="shared" ref="D14:E14" si="2">SUM(D9:D13)</f>
        <v>14813.65</v>
      </c>
      <c r="E14" s="98">
        <f t="shared" si="2"/>
        <v>10558.166666666668</v>
      </c>
      <c r="F14" s="98">
        <f>SUM(F9:F13)</f>
        <v>39626.816666666666</v>
      </c>
      <c r="G14" s="16">
        <f t="shared" si="1"/>
        <v>13208.938888888888</v>
      </c>
      <c r="H14" s="53">
        <f>SUM(H9:H13)</f>
        <v>15850.726666666666</v>
      </c>
      <c r="I14" s="83">
        <f t="shared" si="0"/>
        <v>1255377552</v>
      </c>
      <c r="J14" s="53">
        <v>15850.726666666666</v>
      </c>
      <c r="K14" s="84"/>
      <c r="L14" s="85"/>
      <c r="M14" s="86">
        <f>SUM(M9:M13)</f>
        <v>7925363.333333334</v>
      </c>
    </row>
    <row r="15" spans="1:14" ht="15.75" thickTop="1">
      <c r="J15" s="93"/>
      <c r="K15" s="7"/>
      <c r="L15" s="8"/>
      <c r="M15" s="9"/>
      <c r="N15" s="10"/>
    </row>
    <row r="17" spans="1:5">
      <c r="A17" s="11"/>
      <c r="B17" s="11" t="s">
        <v>35</v>
      </c>
    </row>
    <row r="18" spans="1:5">
      <c r="A18" s="100" t="s">
        <v>4</v>
      </c>
      <c r="B18" s="100" t="s">
        <v>33</v>
      </c>
      <c r="C18" s="100" t="s">
        <v>36</v>
      </c>
      <c r="D18" s="113" t="s">
        <v>40</v>
      </c>
      <c r="E18" s="113"/>
    </row>
    <row r="19" spans="1:5">
      <c r="A19" s="100"/>
      <c r="B19" s="100"/>
      <c r="C19" s="100"/>
      <c r="D19" s="113"/>
      <c r="E19" s="113"/>
    </row>
    <row r="20" spans="1:5">
      <c r="A20" s="1">
        <v>1</v>
      </c>
      <c r="B20" s="1" t="s">
        <v>2</v>
      </c>
      <c r="C20" s="95">
        <v>131</v>
      </c>
      <c r="D20" s="114">
        <f>C20*50%</f>
        <v>65.5</v>
      </c>
      <c r="E20" s="114"/>
    </row>
    <row r="21" spans="1:5">
      <c r="A21" s="1">
        <v>2</v>
      </c>
      <c r="B21" s="1" t="s">
        <v>20</v>
      </c>
      <c r="C21" s="95">
        <v>132</v>
      </c>
      <c r="D21" s="114">
        <f>C21*50%</f>
        <v>66</v>
      </c>
      <c r="E21" s="114"/>
    </row>
    <row r="22" spans="1:5">
      <c r="A22" s="1">
        <v>3</v>
      </c>
      <c r="B22" s="1" t="s">
        <v>31</v>
      </c>
      <c r="C22" s="95">
        <v>159</v>
      </c>
      <c r="D22" s="114">
        <f>C22*50%</f>
        <v>79.5</v>
      </c>
      <c r="E22" s="114"/>
    </row>
    <row r="23" spans="1:5">
      <c r="A23" s="1">
        <v>4</v>
      </c>
      <c r="B23" s="1" t="s">
        <v>34</v>
      </c>
      <c r="C23" s="95">
        <v>163</v>
      </c>
      <c r="D23" s="114">
        <f>C23*50%</f>
        <v>81.5</v>
      </c>
      <c r="E23" s="114"/>
    </row>
    <row r="24" spans="1:5">
      <c r="A24" s="1">
        <v>5</v>
      </c>
      <c r="B24" s="1" t="s">
        <v>3</v>
      </c>
      <c r="C24" s="95">
        <v>125</v>
      </c>
      <c r="D24" s="114">
        <f>C24*50%</f>
        <v>62.5</v>
      </c>
      <c r="E24" s="114"/>
    </row>
  </sheetData>
  <mergeCells count="9">
    <mergeCell ref="D20:E20"/>
    <mergeCell ref="D21:E21"/>
    <mergeCell ref="D22:E22"/>
    <mergeCell ref="D23:E23"/>
    <mergeCell ref="D24:E24"/>
    <mergeCell ref="A18:A19"/>
    <mergeCell ref="B18:B19"/>
    <mergeCell ref="C18:C19"/>
    <mergeCell ref="D18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zoomScale="90" zoomScaleNormal="90" workbookViewId="0">
      <selection activeCell="B6" sqref="B6:B7"/>
    </sheetView>
  </sheetViews>
  <sheetFormatPr defaultRowHeight="15"/>
  <cols>
    <col min="1" max="1" width="3.28515625" customWidth="1"/>
    <col min="2" max="2" width="16.140625" customWidth="1"/>
    <col min="3" max="3" width="8.42578125" customWidth="1"/>
    <col min="4" max="4" width="10.7109375" style="45" customWidth="1"/>
    <col min="5" max="31" width="11.42578125" bestFit="1" customWidth="1"/>
    <col min="32" max="33" width="11.7109375" bestFit="1" customWidth="1"/>
    <col min="34" max="34" width="11.7109375" customWidth="1"/>
    <col min="35" max="35" width="6.7109375" bestFit="1" customWidth="1"/>
    <col min="36" max="36" width="14" bestFit="1" customWidth="1"/>
    <col min="37" max="37" width="10.42578125" bestFit="1" customWidth="1"/>
  </cols>
  <sheetData>
    <row r="3" spans="1:37" ht="21">
      <c r="A3" s="21" t="s">
        <v>15</v>
      </c>
      <c r="B3" s="22"/>
      <c r="C3" s="23"/>
      <c r="D3" s="4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  <c r="AF3" s="24"/>
      <c r="AG3" s="24"/>
      <c r="AH3" s="24"/>
      <c r="AI3" s="23"/>
      <c r="AJ3" s="23"/>
      <c r="AK3" s="24"/>
    </row>
    <row r="4" spans="1:37">
      <c r="A4" s="23"/>
      <c r="B4" s="23"/>
      <c r="C4" s="25"/>
      <c r="D4" s="4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4"/>
    </row>
    <row r="5" spans="1:37" ht="15.75" thickBot="1">
      <c r="A5" s="23"/>
      <c r="B5" s="21" t="s">
        <v>41</v>
      </c>
      <c r="C5" s="25"/>
      <c r="D5" s="43" t="s">
        <v>16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4"/>
    </row>
    <row r="6" spans="1:37" ht="15.75" thickBot="1">
      <c r="A6" s="103" t="s">
        <v>17</v>
      </c>
      <c r="B6" s="105" t="s">
        <v>21</v>
      </c>
      <c r="C6" s="105" t="s">
        <v>22</v>
      </c>
      <c r="D6" s="44">
        <v>43800</v>
      </c>
      <c r="E6" s="44">
        <v>43801</v>
      </c>
      <c r="F6" s="44">
        <v>43802</v>
      </c>
      <c r="G6" s="44">
        <v>43803</v>
      </c>
      <c r="H6" s="44">
        <v>43804</v>
      </c>
      <c r="I6" s="44">
        <v>43805</v>
      </c>
      <c r="J6" s="44">
        <v>43806</v>
      </c>
      <c r="K6" s="44">
        <v>43807</v>
      </c>
      <c r="L6" s="44">
        <v>43808</v>
      </c>
      <c r="M6" s="44">
        <v>43809</v>
      </c>
      <c r="N6" s="44">
        <v>43810</v>
      </c>
      <c r="O6" s="44">
        <v>43811</v>
      </c>
      <c r="P6" s="44">
        <v>43812</v>
      </c>
      <c r="Q6" s="44">
        <v>43813</v>
      </c>
      <c r="R6" s="44">
        <v>43814</v>
      </c>
      <c r="S6" s="44">
        <v>43815</v>
      </c>
      <c r="T6" s="44">
        <v>43816</v>
      </c>
      <c r="U6" s="44">
        <v>43817</v>
      </c>
      <c r="V6" s="44">
        <v>43818</v>
      </c>
      <c r="W6" s="44">
        <v>43819</v>
      </c>
      <c r="X6" s="44">
        <v>43820</v>
      </c>
      <c r="Y6" s="44">
        <v>43821</v>
      </c>
      <c r="Z6" s="44">
        <v>43822</v>
      </c>
      <c r="AA6" s="44">
        <v>43823</v>
      </c>
      <c r="AB6" s="44">
        <v>43824</v>
      </c>
      <c r="AC6" s="44">
        <v>43825</v>
      </c>
      <c r="AD6" s="44">
        <v>43826</v>
      </c>
      <c r="AE6" s="44">
        <v>43827</v>
      </c>
      <c r="AF6" s="44">
        <v>43828</v>
      </c>
      <c r="AG6" s="44">
        <v>43829</v>
      </c>
      <c r="AH6" s="44">
        <v>43830</v>
      </c>
      <c r="AI6" s="107" t="s">
        <v>18</v>
      </c>
      <c r="AJ6" s="109" t="s">
        <v>19</v>
      </c>
      <c r="AK6" s="101" t="s">
        <v>30</v>
      </c>
    </row>
    <row r="7" spans="1:37" ht="15.75" thickBot="1">
      <c r="A7" s="104"/>
      <c r="B7" s="106"/>
      <c r="C7" s="106"/>
      <c r="D7" s="58" t="s">
        <v>26</v>
      </c>
      <c r="E7" s="58" t="s">
        <v>27</v>
      </c>
      <c r="F7" s="58" t="s">
        <v>28</v>
      </c>
      <c r="G7" s="58" t="s">
        <v>29</v>
      </c>
      <c r="H7" s="58" t="s">
        <v>23</v>
      </c>
      <c r="I7" s="58" t="s">
        <v>24</v>
      </c>
      <c r="J7" s="58" t="s">
        <v>25</v>
      </c>
      <c r="K7" s="58" t="s">
        <v>26</v>
      </c>
      <c r="L7" s="58" t="s">
        <v>27</v>
      </c>
      <c r="M7" s="58" t="s">
        <v>28</v>
      </c>
      <c r="N7" s="58" t="s">
        <v>29</v>
      </c>
      <c r="O7" s="58" t="s">
        <v>23</v>
      </c>
      <c r="P7" s="58" t="s">
        <v>24</v>
      </c>
      <c r="Q7" s="58" t="s">
        <v>25</v>
      </c>
      <c r="R7" s="58" t="s">
        <v>26</v>
      </c>
      <c r="S7" s="58" t="s">
        <v>27</v>
      </c>
      <c r="T7" s="58" t="s">
        <v>28</v>
      </c>
      <c r="U7" s="58" t="s">
        <v>29</v>
      </c>
      <c r="V7" s="58" t="s">
        <v>23</v>
      </c>
      <c r="W7" s="58" t="s">
        <v>24</v>
      </c>
      <c r="X7" s="58" t="s">
        <v>25</v>
      </c>
      <c r="Y7" s="58" t="s">
        <v>26</v>
      </c>
      <c r="Z7" s="58" t="s">
        <v>27</v>
      </c>
      <c r="AA7" s="58" t="s">
        <v>28</v>
      </c>
      <c r="AB7" s="58" t="s">
        <v>29</v>
      </c>
      <c r="AC7" s="58" t="s">
        <v>23</v>
      </c>
      <c r="AD7" s="58" t="s">
        <v>24</v>
      </c>
      <c r="AE7" s="58" t="s">
        <v>25</v>
      </c>
      <c r="AF7" s="58" t="s">
        <v>26</v>
      </c>
      <c r="AG7" s="58" t="s">
        <v>27</v>
      </c>
      <c r="AH7" s="58" t="s">
        <v>28</v>
      </c>
      <c r="AI7" s="108"/>
      <c r="AJ7" s="110"/>
      <c r="AK7" s="102"/>
    </row>
    <row r="8" spans="1:37" ht="15.75">
      <c r="A8" s="31">
        <v>1</v>
      </c>
      <c r="B8" s="39" t="s">
        <v>2</v>
      </c>
      <c r="C8" s="89">
        <v>3196.9133333333334</v>
      </c>
      <c r="D8" s="54"/>
      <c r="E8" s="59"/>
      <c r="F8" s="59"/>
      <c r="G8" s="59"/>
      <c r="H8" s="29"/>
      <c r="I8" s="59"/>
      <c r="J8" s="59"/>
      <c r="K8" s="54"/>
      <c r="L8" s="59"/>
      <c r="M8" s="59"/>
      <c r="N8" s="59"/>
      <c r="O8" s="29"/>
      <c r="P8" s="59"/>
      <c r="Q8" s="59"/>
      <c r="R8" s="54"/>
      <c r="S8" s="59"/>
      <c r="T8" s="59"/>
      <c r="U8" s="59"/>
      <c r="V8" s="29"/>
      <c r="W8" s="59"/>
      <c r="X8" s="59"/>
      <c r="Y8" s="54"/>
      <c r="Z8" s="59"/>
      <c r="AA8" s="59"/>
      <c r="AB8" s="54"/>
      <c r="AC8" s="29"/>
      <c r="AD8" s="59"/>
      <c r="AE8" s="59"/>
      <c r="AF8" s="54"/>
      <c r="AG8" s="59"/>
      <c r="AH8" s="115"/>
      <c r="AI8" s="32">
        <f>SUM(D8:AG8)</f>
        <v>0</v>
      </c>
      <c r="AJ8" s="46">
        <f t="shared" ref="AJ8:AJ13" si="0">AI8/C8</f>
        <v>0</v>
      </c>
      <c r="AK8" s="48">
        <v>0</v>
      </c>
    </row>
    <row r="9" spans="1:37" ht="15.75">
      <c r="A9" s="33">
        <v>2</v>
      </c>
      <c r="B9" s="40" t="s">
        <v>20</v>
      </c>
      <c r="C9" s="89">
        <v>1987.4666666666662</v>
      </c>
      <c r="D9" s="55"/>
      <c r="E9" s="60"/>
      <c r="F9" s="60"/>
      <c r="G9" s="60"/>
      <c r="H9" s="30"/>
      <c r="I9" s="60"/>
      <c r="J9" s="60"/>
      <c r="K9" s="55"/>
      <c r="L9" s="60"/>
      <c r="M9" s="60"/>
      <c r="N9" s="60"/>
      <c r="O9" s="30"/>
      <c r="P9" s="60"/>
      <c r="Q9" s="60"/>
      <c r="R9" s="55"/>
      <c r="S9" s="60"/>
      <c r="T9" s="60"/>
      <c r="U9" s="60"/>
      <c r="V9" s="30"/>
      <c r="W9" s="60"/>
      <c r="X9" s="60"/>
      <c r="Y9" s="55"/>
      <c r="Z9" s="60"/>
      <c r="AA9" s="60"/>
      <c r="AB9" s="55"/>
      <c r="AC9" s="30"/>
      <c r="AD9" s="60"/>
      <c r="AE9" s="60"/>
      <c r="AF9" s="55"/>
      <c r="AG9" s="60"/>
      <c r="AH9" s="115"/>
      <c r="AI9" s="32">
        <f>SUM(D9:AG9)</f>
        <v>0</v>
      </c>
      <c r="AJ9" s="46">
        <f t="shared" si="0"/>
        <v>0</v>
      </c>
      <c r="AK9" s="47">
        <v>0</v>
      </c>
    </row>
    <row r="10" spans="1:37" ht="15.75">
      <c r="A10" s="33">
        <v>3</v>
      </c>
      <c r="B10" s="40" t="s">
        <v>31</v>
      </c>
      <c r="C10" s="89">
        <v>4558.3333333333339</v>
      </c>
      <c r="D10" s="55"/>
      <c r="E10" s="60"/>
      <c r="F10" s="60"/>
      <c r="G10" s="60"/>
      <c r="H10" s="30"/>
      <c r="I10" s="60"/>
      <c r="J10" s="60"/>
      <c r="K10" s="55"/>
      <c r="L10" s="60"/>
      <c r="M10" s="60"/>
      <c r="N10" s="60"/>
      <c r="O10" s="30"/>
      <c r="P10" s="60"/>
      <c r="Q10" s="60"/>
      <c r="R10" s="55"/>
      <c r="S10" s="60"/>
      <c r="T10" s="60"/>
      <c r="U10" s="60"/>
      <c r="V10" s="30"/>
      <c r="W10" s="60"/>
      <c r="X10" s="60"/>
      <c r="Y10" s="55"/>
      <c r="Z10" s="60"/>
      <c r="AA10" s="60"/>
      <c r="AB10" s="55"/>
      <c r="AC10" s="30"/>
      <c r="AD10" s="60"/>
      <c r="AE10" s="60"/>
      <c r="AF10" s="55"/>
      <c r="AG10" s="60"/>
      <c r="AH10" s="115"/>
      <c r="AI10" s="32">
        <f>SUM(D10:AG10)</f>
        <v>0</v>
      </c>
      <c r="AJ10" s="63">
        <f t="shared" si="0"/>
        <v>0</v>
      </c>
      <c r="AK10" s="64">
        <f>AI10*500</f>
        <v>0</v>
      </c>
    </row>
    <row r="11" spans="1:37" ht="15.75">
      <c r="A11" s="33">
        <v>4</v>
      </c>
      <c r="B11" s="40" t="s">
        <v>34</v>
      </c>
      <c r="C11" s="89">
        <v>3481.6000000000004</v>
      </c>
      <c r="D11" s="55"/>
      <c r="E11" s="60"/>
      <c r="F11" s="60"/>
      <c r="G11" s="60"/>
      <c r="H11" s="30"/>
      <c r="I11" s="60"/>
      <c r="J11" s="60"/>
      <c r="K11" s="55"/>
      <c r="L11" s="60"/>
      <c r="M11" s="60"/>
      <c r="N11" s="60"/>
      <c r="O11" s="30"/>
      <c r="P11" s="60"/>
      <c r="Q11" s="60"/>
      <c r="R11" s="55"/>
      <c r="S11" s="60"/>
      <c r="T11" s="60"/>
      <c r="U11" s="60"/>
      <c r="V11" s="30"/>
      <c r="W11" s="60"/>
      <c r="X11" s="60"/>
      <c r="Y11" s="55"/>
      <c r="Z11" s="60"/>
      <c r="AA11" s="60"/>
      <c r="AB11" s="55"/>
      <c r="AC11" s="30"/>
      <c r="AD11" s="60"/>
      <c r="AE11" s="60"/>
      <c r="AF11" s="55"/>
      <c r="AG11" s="60"/>
      <c r="AH11" s="115"/>
      <c r="AI11" s="32">
        <f>SUM(D11:AG11)</f>
        <v>0</v>
      </c>
      <c r="AJ11" s="63">
        <f t="shared" si="0"/>
        <v>0</v>
      </c>
      <c r="AK11" s="65">
        <v>0</v>
      </c>
    </row>
    <row r="12" spans="1:37" ht="16.5" thickBot="1">
      <c r="A12" s="34">
        <v>5</v>
      </c>
      <c r="B12" s="41" t="s">
        <v>3</v>
      </c>
      <c r="C12" s="90">
        <v>2626.413333333333</v>
      </c>
      <c r="D12" s="56"/>
      <c r="E12" s="61"/>
      <c r="F12" s="61"/>
      <c r="G12" s="61"/>
      <c r="H12" s="35"/>
      <c r="I12" s="61"/>
      <c r="J12" s="61"/>
      <c r="K12" s="56"/>
      <c r="L12" s="61"/>
      <c r="M12" s="61"/>
      <c r="N12" s="61"/>
      <c r="O12" s="35"/>
      <c r="P12" s="61"/>
      <c r="Q12" s="61"/>
      <c r="R12" s="56"/>
      <c r="S12" s="61"/>
      <c r="T12" s="61"/>
      <c r="U12" s="61"/>
      <c r="V12" s="35"/>
      <c r="W12" s="61"/>
      <c r="X12" s="61"/>
      <c r="Y12" s="56"/>
      <c r="Z12" s="61"/>
      <c r="AA12" s="61"/>
      <c r="AB12" s="56"/>
      <c r="AC12" s="35"/>
      <c r="AD12" s="61"/>
      <c r="AE12" s="61"/>
      <c r="AF12" s="56"/>
      <c r="AG12" s="61"/>
      <c r="AH12" s="116"/>
      <c r="AI12" s="32">
        <f>SUM(D12:AG12)</f>
        <v>0</v>
      </c>
      <c r="AJ12" s="63">
        <f t="shared" si="0"/>
        <v>0</v>
      </c>
      <c r="AK12" s="66">
        <f>AI12*500</f>
        <v>0</v>
      </c>
    </row>
    <row r="13" spans="1:37" ht="17.25" thickTop="1" thickBot="1">
      <c r="A13" s="36"/>
      <c r="B13" s="37"/>
      <c r="C13" s="53">
        <f>SUM(C8:C12)</f>
        <v>15850.726666666666</v>
      </c>
      <c r="D13" s="57"/>
      <c r="E13" s="62"/>
      <c r="F13" s="62"/>
      <c r="G13" s="62"/>
      <c r="H13" s="37"/>
      <c r="I13" s="62"/>
      <c r="J13" s="62"/>
      <c r="K13" s="57"/>
      <c r="L13" s="62"/>
      <c r="M13" s="62"/>
      <c r="N13" s="62"/>
      <c r="O13" s="37"/>
      <c r="P13" s="62"/>
      <c r="Q13" s="62"/>
      <c r="R13" s="57"/>
      <c r="S13" s="62"/>
      <c r="T13" s="62"/>
      <c r="U13" s="62"/>
      <c r="V13" s="37"/>
      <c r="W13" s="62"/>
      <c r="X13" s="62"/>
      <c r="Y13" s="57"/>
      <c r="Z13" s="62"/>
      <c r="AA13" s="62"/>
      <c r="AB13" s="57"/>
      <c r="AC13" s="37"/>
      <c r="AD13" s="62"/>
      <c r="AE13" s="62"/>
      <c r="AF13" s="57"/>
      <c r="AG13" s="62"/>
      <c r="AH13" s="117"/>
      <c r="AI13" s="38">
        <f>SUM(AI8:AI12)</f>
        <v>0</v>
      </c>
      <c r="AJ13" s="67">
        <f t="shared" si="0"/>
        <v>0</v>
      </c>
      <c r="AK13" s="68">
        <f>SUM(AK10:AK12)</f>
        <v>0</v>
      </c>
    </row>
    <row r="15" spans="1:37">
      <c r="C15" s="26"/>
    </row>
    <row r="16" spans="1:37">
      <c r="C16" s="26"/>
    </row>
    <row r="17" spans="3:3">
      <c r="C17" s="26"/>
    </row>
    <row r="18" spans="3:3">
      <c r="C18" s="26"/>
    </row>
    <row r="19" spans="3:3">
      <c r="C19" s="26"/>
    </row>
    <row r="20" spans="3:3">
      <c r="C20" s="10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CV PELITA HATI</vt:lpstr>
      <vt:lpstr>lap.pencapain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2019-11-28T01:59:04Z</dcterms:modified>
</cp:coreProperties>
</file>