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Vinyl" sheetId="1" r:id="rId1"/>
    <sheet name="Sampling" sheetId="2" r:id="rId2"/>
    <sheet name="Point Pemb Freelance" sheetId="4" r:id="rId3"/>
    <sheet name="Dispenser" sheetId="3" r:id="rId4"/>
  </sheets>
  <calcPr calcId="144525"/>
</workbook>
</file>

<file path=xl/calcChain.xml><?xml version="1.0" encoding="utf-8"?>
<calcChain xmlns="http://schemas.openxmlformats.org/spreadsheetml/2006/main">
  <c r="M56" i="4" l="1"/>
  <c r="B11" i="3" s="1"/>
  <c r="M33" i="4"/>
  <c r="M25" i="4"/>
  <c r="G37" i="4"/>
  <c r="G41" i="4"/>
  <c r="G49" i="4"/>
  <c r="G45" i="4"/>
  <c r="G28" i="4"/>
  <c r="G33" i="4" s="1"/>
  <c r="G25" i="4"/>
  <c r="L61" i="1" l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47" i="1"/>
  <c r="K32" i="1" l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H51" i="4" l="1"/>
  <c r="H48" i="4"/>
  <c r="H47" i="4"/>
  <c r="H44" i="4"/>
  <c r="H43" i="4"/>
  <c r="H39" i="4"/>
  <c r="H55" i="4"/>
  <c r="H54" i="4"/>
  <c r="H40" i="4"/>
  <c r="H36" i="4"/>
  <c r="H35" i="4"/>
  <c r="H32" i="4"/>
  <c r="H31" i="4"/>
  <c r="H30" i="4"/>
  <c r="H29" i="4"/>
  <c r="H27" i="4"/>
  <c r="H24" i="4"/>
  <c r="H23" i="4"/>
  <c r="H22" i="4"/>
  <c r="H21" i="4"/>
  <c r="H20" i="4"/>
  <c r="H19" i="4"/>
  <c r="H18" i="4"/>
  <c r="H17" i="4"/>
  <c r="H16" i="4"/>
  <c r="D11" i="4"/>
  <c r="D17" i="2" l="1"/>
  <c r="F16" i="2"/>
  <c r="F15" i="2"/>
  <c r="F14" i="2"/>
  <c r="F13" i="2"/>
  <c r="F17" i="2" s="1"/>
  <c r="D9" i="2"/>
  <c r="F8" i="2"/>
  <c r="F7" i="2"/>
  <c r="F6" i="2"/>
  <c r="F5" i="2"/>
  <c r="F9" i="2" l="1"/>
  <c r="F19" i="2"/>
  <c r="K31" i="1" l="1"/>
  <c r="K30" i="1" l="1"/>
  <c r="K27" i="1" l="1"/>
  <c r="K28" i="1"/>
  <c r="K2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L46" i="1" l="1"/>
  <c r="L63" i="1" s="1"/>
</calcChain>
</file>

<file path=xl/sharedStrings.xml><?xml version="1.0" encoding="utf-8"?>
<sst xmlns="http://schemas.openxmlformats.org/spreadsheetml/2006/main" count="433" uniqueCount="153">
  <si>
    <t>NO</t>
  </si>
  <si>
    <t>RINCIAN AKTIFITAS PROMOSI</t>
  </si>
  <si>
    <t>TANGGAL</t>
  </si>
  <si>
    <t>NAMA TOKO / TEMPAT</t>
  </si>
  <si>
    <t>ITEM</t>
  </si>
  <si>
    <t>JUMLAH</t>
  </si>
  <si>
    <t>UKURAN (M)</t>
  </si>
  <si>
    <t>HARGA/m2</t>
  </si>
  <si>
    <t>RUPIAH</t>
  </si>
  <si>
    <t>TOTAL</t>
  </si>
  <si>
    <t>KETERANGAN</t>
  </si>
  <si>
    <t>PANJANG</t>
  </si>
  <si>
    <t>LEBAR</t>
  </si>
  <si>
    <t>PRINT ADVERTISING</t>
  </si>
  <si>
    <t>MMT NAMA TOKO</t>
  </si>
  <si>
    <t>TOTAL BIAYA</t>
  </si>
  <si>
    <t>1-Des-19</t>
  </si>
  <si>
    <t>MBAK VINO ; PASAR TODANAN</t>
  </si>
  <si>
    <t>TOKO AMANDA ; PASAR TODANAN</t>
  </si>
  <si>
    <t>PAK SUTARJI ; PASAR TODANAN</t>
  </si>
  <si>
    <t>BU ENDANG ; PASAR TODANAN</t>
  </si>
  <si>
    <t>MBAK DELLA ; PASAR TODANAN</t>
  </si>
  <si>
    <t>DASIMAN / LEK REN ; PASAR TODANAN</t>
  </si>
  <si>
    <t>MBAK NURIN ; PASAR BLORA</t>
  </si>
  <si>
    <t>PAK SON ; PASAR BLORA</t>
  </si>
  <si>
    <t>HJ. FATIMAH ; PASAR BLORA</t>
  </si>
  <si>
    <t>TOKO ARLIN'S ; PASAR BLORA</t>
  </si>
  <si>
    <t>AGUNG B. ; PASAR JEPON</t>
  </si>
  <si>
    <t>HENGKY ; PASAR JEPON</t>
  </si>
  <si>
    <t>TOKO TUNAS WIJAYA ; PASAR INDUK CEPU</t>
  </si>
  <si>
    <t>TOKO SUKHO ABADI ; PASAR PLAZA CEPU</t>
  </si>
  <si>
    <t>MBAK ATIK ; PASAR NGAWEN</t>
  </si>
  <si>
    <t>BU MUN ; PASAR NGAWEN</t>
  </si>
  <si>
    <t>BU YAYA CEREBEK ; PASAR NGAWEN</t>
  </si>
  <si>
    <t>BU UN ; PASAR NGAWEN</t>
  </si>
  <si>
    <t>BU MUSLIKAN ; PASAR NGAWEN</t>
  </si>
  <si>
    <t>MBAK NURHAYATI ; PASAR NGAWEN</t>
  </si>
  <si>
    <t>BU SRI'AH ; PASAR NGAWEN</t>
  </si>
  <si>
    <t>PAK SUDIRO ; PASAR PLAZA CEPU</t>
  </si>
  <si>
    <t>TOKO BU TARIP</t>
  </si>
  <si>
    <t>SRI TANJUNG</t>
  </si>
  <si>
    <t>CV. TANJUNG UTAMA</t>
  </si>
  <si>
    <t>RINCIAN AKTIFITAS PROMOSI DAN KEBUTUHAN BIAYA LPAP DESEMBER 2019</t>
  </si>
  <si>
    <t>SERABI SOLO BARU</t>
  </si>
  <si>
    <t>PENERIMA SAMPLE KARA 200 ML</t>
  </si>
  <si>
    <t>PENERIMA</t>
  </si>
  <si>
    <t>KARA 200 ML</t>
  </si>
  <si>
    <t>HARGA</t>
  </si>
  <si>
    <t>HOTEL GRIPTHA</t>
  </si>
  <si>
    <t>GEMPOL/DAWET MLATI</t>
  </si>
  <si>
    <t>DAWET KLIWON</t>
  </si>
  <si>
    <t>HOTEL @HOME</t>
  </si>
  <si>
    <t>SUN KARA 200 ML</t>
  </si>
  <si>
    <t>GRAND TOTAL</t>
  </si>
  <si>
    <t>NAMA PENERIMA</t>
  </si>
  <si>
    <t>BARANG</t>
  </si>
  <si>
    <t>EST. HARGA</t>
  </si>
  <si>
    <t>UD. FITRI / H. SAMIDI</t>
  </si>
  <si>
    <t>Dispenser</t>
  </si>
  <si>
    <t>Hadiah penukaran point:</t>
  </si>
  <si>
    <t>Jumlah point/ctn</t>
  </si>
  <si>
    <t>Nilai transaksi</t>
  </si>
  <si>
    <t>Nilai hadiah</t>
  </si>
  <si>
    <t>Hadiah</t>
  </si>
  <si>
    <t>Jam Dinding Kara</t>
  </si>
  <si>
    <t>Kipas angin / helm</t>
  </si>
  <si>
    <t>Kompor Gas</t>
  </si>
  <si>
    <t>Magickom</t>
  </si>
  <si>
    <t>Sepeda mini</t>
  </si>
  <si>
    <t>HP xiomi redmi 6a</t>
  </si>
  <si>
    <t>Tgl</t>
  </si>
  <si>
    <t>Cust ID</t>
  </si>
  <si>
    <t xml:space="preserve">Nama outlet </t>
  </si>
  <si>
    <t>Nama</t>
  </si>
  <si>
    <t>Item</t>
  </si>
  <si>
    <t>Jumlah</t>
  </si>
  <si>
    <t>Total</t>
  </si>
  <si>
    <t>per karton</t>
  </si>
  <si>
    <t>nota</t>
  </si>
  <si>
    <t>907516</t>
  </si>
  <si>
    <t>TK. IJO</t>
  </si>
  <si>
    <t>Gik</t>
  </si>
  <si>
    <t>TCA</t>
  </si>
  <si>
    <t>ada</t>
  </si>
  <si>
    <t>Hasan</t>
  </si>
  <si>
    <t>907979</t>
  </si>
  <si>
    <t>TK. AMIR</t>
  </si>
  <si>
    <t>Mb. Deni</t>
  </si>
  <si>
    <t>Mb. Gik</t>
  </si>
  <si>
    <t>Bu Wasis</t>
  </si>
  <si>
    <t>Mb Lastri</t>
  </si>
  <si>
    <t>Mb. Mimin</t>
  </si>
  <si>
    <t>Bu Sis</t>
  </si>
  <si>
    <t>Bu Rusmi</t>
  </si>
  <si>
    <t>TOTAL VINYL, SAMPLING, DISPENSER, POINT PEMB. FREELANCE</t>
  </si>
  <si>
    <t>TOKO 29 ; SEDIA SEMBAKO</t>
  </si>
  <si>
    <t>TOKO ANISAH ; PASAR BARU</t>
  </si>
  <si>
    <t>TOKO DUA PUTRA ; PASAR BARU</t>
  </si>
  <si>
    <t>TOKO BU MARI'AH ; PASAR DAWE</t>
  </si>
  <si>
    <t>TOKO BU NURYATI ; PASAR DAWE</t>
  </si>
  <si>
    <t>TOKO BU MUSARAFATUN ; PASAR DAWE</t>
  </si>
  <si>
    <t>TOKO BU ZUMROTUN ; PASAR DAWE</t>
  </si>
  <si>
    <t>TOKO 123 ; PASAR DAWE</t>
  </si>
  <si>
    <t>TOKO BU NUR ; PASAR DAWE</t>
  </si>
  <si>
    <t>TOKO BU ERNA ; PASAR DAWE</t>
  </si>
  <si>
    <t>TOKO BU ERNA ; SEDIA SEMBAKO</t>
  </si>
  <si>
    <t>27-des-19</t>
  </si>
  <si>
    <t>3-des-19</t>
  </si>
  <si>
    <t>20-des-19</t>
  </si>
  <si>
    <t>17-des-19</t>
  </si>
  <si>
    <t>18-des-19</t>
  </si>
  <si>
    <t>19-des-19</t>
  </si>
  <si>
    <t>6-des-19</t>
  </si>
  <si>
    <t>21-des-19</t>
  </si>
  <si>
    <t>ALAMAT</t>
  </si>
  <si>
    <t>TODANAN</t>
  </si>
  <si>
    <t>PASAR BLORA</t>
  </si>
  <si>
    <t>JEPON</t>
  </si>
  <si>
    <t>INDUK CEPU</t>
  </si>
  <si>
    <t>PLAZA CEPU</t>
  </si>
  <si>
    <t>NGAWEN</t>
  </si>
  <si>
    <t>KUDUS</t>
  </si>
  <si>
    <t>PASAR BARU WERGU</t>
  </si>
  <si>
    <t>PASAR DAWE</t>
  </si>
  <si>
    <t>BU ATUN</t>
  </si>
  <si>
    <t>BU MUSLIKAH</t>
  </si>
  <si>
    <t>BU UN</t>
  </si>
  <si>
    <t>MBAK DEVI</t>
  </si>
  <si>
    <t>BU MUZA</t>
  </si>
  <si>
    <t>MAS YUNUS</t>
  </si>
  <si>
    <t>BU SIH</t>
  </si>
  <si>
    <t>BU JASMIN</t>
  </si>
  <si>
    <t>PAK BANDI</t>
  </si>
  <si>
    <t>BU NING</t>
  </si>
  <si>
    <t>MAS WIN</t>
  </si>
  <si>
    <t>BU YAYA</t>
  </si>
  <si>
    <t>MBAK ATIK</t>
  </si>
  <si>
    <t>BU MUN</t>
  </si>
  <si>
    <t>SUB TOTAL BIAYA PASANG PNT</t>
  </si>
  <si>
    <t>SUB TOTAL VINYL</t>
  </si>
  <si>
    <t>PASAR NGAWEN</t>
  </si>
  <si>
    <t>ONGKOS PASANG PNT</t>
  </si>
  <si>
    <t>HADIAH</t>
  </si>
  <si>
    <t>KOMPOR GAS</t>
  </si>
  <si>
    <t>NILAI</t>
  </si>
  <si>
    <t>JAM DINDING</t>
  </si>
  <si>
    <t>-</t>
  </si>
  <si>
    <t>JML</t>
  </si>
  <si>
    <t>grand total</t>
  </si>
  <si>
    <t>EXP DATE</t>
  </si>
  <si>
    <t>KIPAS ANGIN/HELM</t>
  </si>
  <si>
    <t>POS</t>
  </si>
  <si>
    <t>POS untk stock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</si>
</sst>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[$-409]d/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96">
    <xf numFmtId="0" fontId="0" fillId="0" borderId="0" xfId="0"/>
    <xf numFmtId="0" fontId="3" fillId="0" borderId="0" xfId="0" applyFont="1"/>
    <xf numFmtId="41" fontId="3" fillId="0" borderId="0" xfId="1" applyFont="1"/>
    <xf numFmtId="41" fontId="4" fillId="0" borderId="0" xfId="1" applyFont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5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right" vertical="center"/>
    </xf>
    <xf numFmtId="41" fontId="4" fillId="0" borderId="2" xfId="1" applyFont="1" applyBorder="1"/>
    <xf numFmtId="0" fontId="6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Border="1"/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165" fontId="9" fillId="0" borderId="2" xfId="2" applyNumberFormat="1" applyFont="1" applyBorder="1"/>
    <xf numFmtId="0" fontId="9" fillId="2" borderId="2" xfId="0" applyFont="1" applyFill="1" applyBorder="1"/>
    <xf numFmtId="165" fontId="9" fillId="2" borderId="2" xfId="2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3" borderId="0" xfId="0" applyNumberFormat="1" applyFont="1" applyFill="1"/>
    <xf numFmtId="0" fontId="9" fillId="0" borderId="2" xfId="0" applyFont="1" applyBorder="1" applyAlignment="1">
      <alignment horizontal="center" vertical="center"/>
    </xf>
    <xf numFmtId="3" fontId="8" fillId="3" borderId="2" xfId="0" applyNumberFormat="1" applyFont="1" applyFill="1" applyBorder="1"/>
    <xf numFmtId="165" fontId="1" fillId="0" borderId="2" xfId="2" applyNumberFormat="1" applyFont="1" applyBorder="1" applyAlignment="1">
      <alignment wrapText="1"/>
    </xf>
    <xf numFmtId="165" fontId="1" fillId="0" borderId="2" xfId="2" applyNumberFormat="1" applyFont="1" applyBorder="1"/>
    <xf numFmtId="0" fontId="1" fillId="0" borderId="2" xfId="3" applyBorder="1" applyAlignment="1">
      <alignment horizontal="center" vertical="center" wrapText="1"/>
    </xf>
    <xf numFmtId="0" fontId="1" fillId="0" borderId="2" xfId="3" applyBorder="1" applyAlignment="1">
      <alignment horizontal="right" vertical="center" wrapText="1"/>
    </xf>
    <xf numFmtId="0" fontId="1" fillId="0" borderId="2" xfId="3" applyBorder="1"/>
    <xf numFmtId="165" fontId="10" fillId="0" borderId="2" xfId="3" applyNumberFormat="1" applyFont="1" applyBorder="1"/>
    <xf numFmtId="0" fontId="0" fillId="4" borderId="2" xfId="0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166" fontId="11" fillId="4" borderId="2" xfId="0" applyNumberFormat="1" applyFont="1" applyFill="1" applyBorder="1" applyAlignment="1">
      <alignment vertical="center"/>
    </xf>
    <xf numFmtId="0" fontId="11" fillId="4" borderId="2" xfId="4" applyFont="1" applyFill="1" applyBorder="1" applyAlignment="1"/>
    <xf numFmtId="166" fontId="11" fillId="4" borderId="0" xfId="0" applyNumberFormat="1" applyFont="1" applyFill="1" applyBorder="1" applyAlignment="1">
      <alignment vertical="center"/>
    </xf>
    <xf numFmtId="0" fontId="11" fillId="4" borderId="0" xfId="4" applyFont="1" applyFill="1" applyBorder="1" applyAlignment="1"/>
    <xf numFmtId="0" fontId="11" fillId="4" borderId="0" xfId="0" applyFont="1" applyFill="1" applyBorder="1" applyAlignment="1">
      <alignment vertical="center"/>
    </xf>
    <xf numFmtId="16" fontId="0" fillId="4" borderId="2" xfId="0" applyNumberFormat="1" applyFill="1" applyBorder="1" applyAlignment="1">
      <alignment vertical="center"/>
    </xf>
    <xf numFmtId="0" fontId="11" fillId="0" borderId="2" xfId="4" applyBorder="1" applyAlignment="1"/>
    <xf numFmtId="165" fontId="0" fillId="4" borderId="2" xfId="2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65" fontId="11" fillId="4" borderId="2" xfId="2" applyNumberFormat="1" applyFont="1" applyFill="1" applyBorder="1" applyAlignment="1">
      <alignment vertical="center"/>
    </xf>
    <xf numFmtId="0" fontId="13" fillId="0" borderId="2" xfId="0" applyFont="1" applyBorder="1"/>
    <xf numFmtId="0" fontId="14" fillId="0" borderId="2" xfId="0" applyNumberFormat="1" applyFont="1" applyFill="1" applyBorder="1" applyAlignment="1" applyProtection="1">
      <alignment horizontal="center" vertical="center"/>
    </xf>
    <xf numFmtId="41" fontId="14" fillId="0" borderId="2" xfId="1" applyFont="1" applyBorder="1"/>
    <xf numFmtId="0" fontId="13" fillId="0" borderId="2" xfId="0" applyNumberFormat="1" applyFont="1" applyFill="1" applyBorder="1" applyAlignment="1" applyProtection="1">
      <alignment horizontal="left" vertical="center"/>
    </xf>
    <xf numFmtId="165" fontId="13" fillId="0" borderId="2" xfId="2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65" fontId="11" fillId="4" borderId="0" xfId="2" applyNumberFormat="1" applyFont="1" applyFill="1" applyBorder="1" applyAlignment="1">
      <alignment vertical="center"/>
    </xf>
    <xf numFmtId="0" fontId="0" fillId="0" borderId="0" xfId="0" applyBorder="1"/>
    <xf numFmtId="16" fontId="0" fillId="4" borderId="0" xfId="0" applyNumberFormat="1" applyFill="1" applyBorder="1" applyAlignment="1">
      <alignment vertical="center"/>
    </xf>
    <xf numFmtId="0" fontId="11" fillId="0" borderId="0" xfId="4" applyBorder="1" applyAlignment="1"/>
    <xf numFmtId="165" fontId="0" fillId="4" borderId="0" xfId="2" applyNumberFormat="1" applyFont="1" applyFill="1" applyBorder="1" applyAlignment="1">
      <alignment vertical="center"/>
    </xf>
    <xf numFmtId="165" fontId="0" fillId="5" borderId="2" xfId="2" applyNumberFormat="1" applyFont="1" applyFill="1" applyBorder="1" applyAlignment="1">
      <alignment vertical="center"/>
    </xf>
    <xf numFmtId="165" fontId="10" fillId="2" borderId="2" xfId="0" applyNumberFormat="1" applyFont="1" applyFill="1" applyBorder="1"/>
    <xf numFmtId="165" fontId="0" fillId="0" borderId="0" xfId="2" applyNumberFormat="1" applyFont="1"/>
    <xf numFmtId="165" fontId="0" fillId="0" borderId="0" xfId="2" applyNumberFormat="1" applyFont="1" applyAlignment="1">
      <alignment horizontal="center" vertical="center"/>
    </xf>
    <xf numFmtId="165" fontId="0" fillId="0" borderId="0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0" borderId="2" xfId="2" applyNumberFormat="1" applyFont="1" applyBorder="1"/>
    <xf numFmtId="0" fontId="0" fillId="4" borderId="2" xfId="0" applyFill="1" applyBorder="1" applyAlignment="1">
      <alignment horizontal="center" vertical="center"/>
    </xf>
    <xf numFmtId="165" fontId="11" fillId="4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Fill="1" applyBorder="1" applyAlignment="1">
      <alignment vertical="center"/>
    </xf>
    <xf numFmtId="165" fontId="0" fillId="0" borderId="2" xfId="0" applyNumberFormat="1" applyBorder="1"/>
    <xf numFmtId="165" fontId="10" fillId="3" borderId="0" xfId="2" applyNumberFormat="1" applyFont="1" applyFill="1"/>
    <xf numFmtId="0" fontId="9" fillId="2" borderId="4" xfId="0" applyFont="1" applyFill="1" applyBorder="1"/>
    <xf numFmtId="0" fontId="9" fillId="0" borderId="4" xfId="0" applyFont="1" applyBorder="1"/>
    <xf numFmtId="165" fontId="9" fillId="2" borderId="4" xfId="2" applyNumberFormat="1" applyFont="1" applyFill="1" applyBorder="1"/>
    <xf numFmtId="15" fontId="9" fillId="0" borderId="2" xfId="0" applyNumberFormat="1" applyFont="1" applyBorder="1"/>
    <xf numFmtId="41" fontId="4" fillId="0" borderId="3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3" applyBorder="1" applyAlignment="1">
      <alignment horizontal="left"/>
    </xf>
    <xf numFmtId="165" fontId="10" fillId="0" borderId="5" xfId="2" applyNumberFormat="1" applyFont="1" applyBorder="1" applyAlignment="1">
      <alignment horizontal="center"/>
    </xf>
    <xf numFmtId="41" fontId="8" fillId="3" borderId="2" xfId="0" applyNumberFormat="1" applyFont="1" applyFill="1" applyBorder="1" applyAlignment="1">
      <alignment horizontal="center"/>
    </xf>
  </cellXfs>
  <cellStyles count="5">
    <cellStyle name="Comma" xfId="2" builtinId="3"/>
    <cellStyle name="Comma [0]" xfId="1" builtinId="6"/>
    <cellStyle name="Normal" xfId="0" builtinId="0"/>
    <cellStyle name="Normal 11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abSelected="1" topLeftCell="A31" zoomScale="80" zoomScaleNormal="80" workbookViewId="0">
      <selection activeCell="G35" sqref="G35"/>
    </sheetView>
  </sheetViews>
  <sheetFormatPr defaultRowHeight="15" x14ac:dyDescent="0.25"/>
  <cols>
    <col min="1" max="1" width="4.5703125" style="1" customWidth="1"/>
    <col min="2" max="2" width="28.85546875" style="1" customWidth="1"/>
    <col min="3" max="3" width="14.140625" style="1" customWidth="1"/>
    <col min="4" max="4" width="47.85546875" style="1" bestFit="1" customWidth="1"/>
    <col min="5" max="5" width="17.7109375" style="1" hidden="1" customWidth="1"/>
    <col min="6" max="6" width="9.5703125" style="1" hidden="1" bestFit="1" customWidth="1"/>
    <col min="7" max="7" width="25.28515625" style="1" bestFit="1" customWidth="1"/>
    <col min="8" max="8" width="10.140625" style="1" customWidth="1"/>
    <col min="9" max="9" width="11" style="1" customWidth="1"/>
    <col min="10" max="10" width="12.5703125" style="1" customWidth="1"/>
    <col min="11" max="11" width="14.28515625" style="2" bestFit="1" customWidth="1"/>
    <col min="12" max="12" width="16" style="3" bestFit="1" customWidth="1"/>
    <col min="13" max="13" width="64.28515625" style="1" bestFit="1" customWidth="1"/>
    <col min="14" max="257" width="9.140625" style="1"/>
    <col min="258" max="258" width="4.5703125" customWidth="1"/>
    <col min="259" max="259" width="28.85546875" customWidth="1"/>
    <col min="260" max="260" width="14.140625" customWidth="1"/>
    <col min="261" max="261" width="47.85546875" bestFit="1" customWidth="1"/>
    <col min="262" max="262" width="0" hidden="1" customWidth="1"/>
    <col min="263" max="263" width="0" hidden="1" bestFit="1" customWidth="1"/>
    <col min="264" max="264" width="10.140625" customWidth="1"/>
    <col min="265" max="265" width="11" customWidth="1"/>
    <col min="266" max="266" width="11.140625" customWidth="1"/>
    <col min="267" max="267" width="14.28515625" bestFit="1" customWidth="1"/>
    <col min="268" max="268" width="16" bestFit="1" customWidth="1"/>
    <col min="269" max="269" width="64.28515625" bestFit="1" customWidth="1"/>
    <col min="514" max="514" width="4.5703125" customWidth="1"/>
    <col min="515" max="515" width="28.85546875" customWidth="1"/>
    <col min="516" max="516" width="14.140625" customWidth="1"/>
    <col min="517" max="517" width="47.85546875" bestFit="1" customWidth="1"/>
    <col min="518" max="518" width="0" hidden="1" customWidth="1"/>
    <col min="519" max="519" width="0" hidden="1" bestFit="1" customWidth="1"/>
    <col min="520" max="520" width="10.140625" customWidth="1"/>
    <col min="521" max="521" width="11" customWidth="1"/>
    <col min="522" max="522" width="11.140625" customWidth="1"/>
    <col min="523" max="523" width="14.28515625" bestFit="1" customWidth="1"/>
    <col min="524" max="524" width="16" bestFit="1" customWidth="1"/>
    <col min="525" max="525" width="64.28515625" bestFit="1" customWidth="1"/>
    <col min="770" max="770" width="4.5703125" customWidth="1"/>
    <col min="771" max="771" width="28.85546875" customWidth="1"/>
    <col min="772" max="772" width="14.140625" customWidth="1"/>
    <col min="773" max="773" width="47.85546875" bestFit="1" customWidth="1"/>
    <col min="774" max="774" width="0" hidden="1" customWidth="1"/>
    <col min="775" max="775" width="0" hidden="1" bestFit="1" customWidth="1"/>
    <col min="776" max="776" width="10.140625" customWidth="1"/>
    <col min="777" max="777" width="11" customWidth="1"/>
    <col min="778" max="778" width="11.140625" customWidth="1"/>
    <col min="779" max="779" width="14.28515625" bestFit="1" customWidth="1"/>
    <col min="780" max="780" width="16" bestFit="1" customWidth="1"/>
    <col min="781" max="781" width="64.28515625" bestFit="1" customWidth="1"/>
    <col min="1026" max="1026" width="4.5703125" customWidth="1"/>
    <col min="1027" max="1027" width="28.85546875" customWidth="1"/>
    <col min="1028" max="1028" width="14.140625" customWidth="1"/>
    <col min="1029" max="1029" width="47.85546875" bestFit="1" customWidth="1"/>
    <col min="1030" max="1030" width="0" hidden="1" customWidth="1"/>
    <col min="1031" max="1031" width="0" hidden="1" bestFit="1" customWidth="1"/>
    <col min="1032" max="1032" width="10.140625" customWidth="1"/>
    <col min="1033" max="1033" width="11" customWidth="1"/>
    <col min="1034" max="1034" width="11.140625" customWidth="1"/>
    <col min="1035" max="1035" width="14.28515625" bestFit="1" customWidth="1"/>
    <col min="1036" max="1036" width="16" bestFit="1" customWidth="1"/>
    <col min="1037" max="1037" width="64.28515625" bestFit="1" customWidth="1"/>
    <col min="1282" max="1282" width="4.5703125" customWidth="1"/>
    <col min="1283" max="1283" width="28.85546875" customWidth="1"/>
    <col min="1284" max="1284" width="14.140625" customWidth="1"/>
    <col min="1285" max="1285" width="47.85546875" bestFit="1" customWidth="1"/>
    <col min="1286" max="1286" width="0" hidden="1" customWidth="1"/>
    <col min="1287" max="1287" width="0" hidden="1" bestFit="1" customWidth="1"/>
    <col min="1288" max="1288" width="10.140625" customWidth="1"/>
    <col min="1289" max="1289" width="11" customWidth="1"/>
    <col min="1290" max="1290" width="11.140625" customWidth="1"/>
    <col min="1291" max="1291" width="14.28515625" bestFit="1" customWidth="1"/>
    <col min="1292" max="1292" width="16" bestFit="1" customWidth="1"/>
    <col min="1293" max="1293" width="64.28515625" bestFit="1" customWidth="1"/>
    <col min="1538" max="1538" width="4.5703125" customWidth="1"/>
    <col min="1539" max="1539" width="28.85546875" customWidth="1"/>
    <col min="1540" max="1540" width="14.140625" customWidth="1"/>
    <col min="1541" max="1541" width="47.85546875" bestFit="1" customWidth="1"/>
    <col min="1542" max="1542" width="0" hidden="1" customWidth="1"/>
    <col min="1543" max="1543" width="0" hidden="1" bestFit="1" customWidth="1"/>
    <col min="1544" max="1544" width="10.140625" customWidth="1"/>
    <col min="1545" max="1545" width="11" customWidth="1"/>
    <col min="1546" max="1546" width="11.140625" customWidth="1"/>
    <col min="1547" max="1547" width="14.28515625" bestFit="1" customWidth="1"/>
    <col min="1548" max="1548" width="16" bestFit="1" customWidth="1"/>
    <col min="1549" max="1549" width="64.28515625" bestFit="1" customWidth="1"/>
    <col min="1794" max="1794" width="4.5703125" customWidth="1"/>
    <col min="1795" max="1795" width="28.85546875" customWidth="1"/>
    <col min="1796" max="1796" width="14.140625" customWidth="1"/>
    <col min="1797" max="1797" width="47.85546875" bestFit="1" customWidth="1"/>
    <col min="1798" max="1798" width="0" hidden="1" customWidth="1"/>
    <col min="1799" max="1799" width="0" hidden="1" bestFit="1" customWidth="1"/>
    <col min="1800" max="1800" width="10.140625" customWidth="1"/>
    <col min="1801" max="1801" width="11" customWidth="1"/>
    <col min="1802" max="1802" width="11.140625" customWidth="1"/>
    <col min="1803" max="1803" width="14.28515625" bestFit="1" customWidth="1"/>
    <col min="1804" max="1804" width="16" bestFit="1" customWidth="1"/>
    <col min="1805" max="1805" width="64.28515625" bestFit="1" customWidth="1"/>
    <col min="2050" max="2050" width="4.5703125" customWidth="1"/>
    <col min="2051" max="2051" width="28.85546875" customWidth="1"/>
    <col min="2052" max="2052" width="14.140625" customWidth="1"/>
    <col min="2053" max="2053" width="47.85546875" bestFit="1" customWidth="1"/>
    <col min="2054" max="2054" width="0" hidden="1" customWidth="1"/>
    <col min="2055" max="2055" width="0" hidden="1" bestFit="1" customWidth="1"/>
    <col min="2056" max="2056" width="10.140625" customWidth="1"/>
    <col min="2057" max="2057" width="11" customWidth="1"/>
    <col min="2058" max="2058" width="11.140625" customWidth="1"/>
    <col min="2059" max="2059" width="14.28515625" bestFit="1" customWidth="1"/>
    <col min="2060" max="2060" width="16" bestFit="1" customWidth="1"/>
    <col min="2061" max="2061" width="64.28515625" bestFit="1" customWidth="1"/>
    <col min="2306" max="2306" width="4.5703125" customWidth="1"/>
    <col min="2307" max="2307" width="28.85546875" customWidth="1"/>
    <col min="2308" max="2308" width="14.140625" customWidth="1"/>
    <col min="2309" max="2309" width="47.85546875" bestFit="1" customWidth="1"/>
    <col min="2310" max="2310" width="0" hidden="1" customWidth="1"/>
    <col min="2311" max="2311" width="0" hidden="1" bestFit="1" customWidth="1"/>
    <col min="2312" max="2312" width="10.140625" customWidth="1"/>
    <col min="2313" max="2313" width="11" customWidth="1"/>
    <col min="2314" max="2314" width="11.140625" customWidth="1"/>
    <col min="2315" max="2315" width="14.28515625" bestFit="1" customWidth="1"/>
    <col min="2316" max="2316" width="16" bestFit="1" customWidth="1"/>
    <col min="2317" max="2317" width="64.28515625" bestFit="1" customWidth="1"/>
    <col min="2562" max="2562" width="4.5703125" customWidth="1"/>
    <col min="2563" max="2563" width="28.85546875" customWidth="1"/>
    <col min="2564" max="2564" width="14.140625" customWidth="1"/>
    <col min="2565" max="2565" width="47.85546875" bestFit="1" customWidth="1"/>
    <col min="2566" max="2566" width="0" hidden="1" customWidth="1"/>
    <col min="2567" max="2567" width="0" hidden="1" bestFit="1" customWidth="1"/>
    <col min="2568" max="2568" width="10.140625" customWidth="1"/>
    <col min="2569" max="2569" width="11" customWidth="1"/>
    <col min="2570" max="2570" width="11.140625" customWidth="1"/>
    <col min="2571" max="2571" width="14.28515625" bestFit="1" customWidth="1"/>
    <col min="2572" max="2572" width="16" bestFit="1" customWidth="1"/>
    <col min="2573" max="2573" width="64.28515625" bestFit="1" customWidth="1"/>
    <col min="2818" max="2818" width="4.5703125" customWidth="1"/>
    <col min="2819" max="2819" width="28.85546875" customWidth="1"/>
    <col min="2820" max="2820" width="14.140625" customWidth="1"/>
    <col min="2821" max="2821" width="47.85546875" bestFit="1" customWidth="1"/>
    <col min="2822" max="2822" width="0" hidden="1" customWidth="1"/>
    <col min="2823" max="2823" width="0" hidden="1" bestFit="1" customWidth="1"/>
    <col min="2824" max="2824" width="10.140625" customWidth="1"/>
    <col min="2825" max="2825" width="11" customWidth="1"/>
    <col min="2826" max="2826" width="11.140625" customWidth="1"/>
    <col min="2827" max="2827" width="14.28515625" bestFit="1" customWidth="1"/>
    <col min="2828" max="2828" width="16" bestFit="1" customWidth="1"/>
    <col min="2829" max="2829" width="64.28515625" bestFit="1" customWidth="1"/>
    <col min="3074" max="3074" width="4.5703125" customWidth="1"/>
    <col min="3075" max="3075" width="28.85546875" customWidth="1"/>
    <col min="3076" max="3076" width="14.140625" customWidth="1"/>
    <col min="3077" max="3077" width="47.85546875" bestFit="1" customWidth="1"/>
    <col min="3078" max="3078" width="0" hidden="1" customWidth="1"/>
    <col min="3079" max="3079" width="0" hidden="1" bestFit="1" customWidth="1"/>
    <col min="3080" max="3080" width="10.140625" customWidth="1"/>
    <col min="3081" max="3081" width="11" customWidth="1"/>
    <col min="3082" max="3082" width="11.140625" customWidth="1"/>
    <col min="3083" max="3083" width="14.28515625" bestFit="1" customWidth="1"/>
    <col min="3084" max="3084" width="16" bestFit="1" customWidth="1"/>
    <col min="3085" max="3085" width="64.28515625" bestFit="1" customWidth="1"/>
    <col min="3330" max="3330" width="4.5703125" customWidth="1"/>
    <col min="3331" max="3331" width="28.85546875" customWidth="1"/>
    <col min="3332" max="3332" width="14.140625" customWidth="1"/>
    <col min="3333" max="3333" width="47.85546875" bestFit="1" customWidth="1"/>
    <col min="3334" max="3334" width="0" hidden="1" customWidth="1"/>
    <col min="3335" max="3335" width="0" hidden="1" bestFit="1" customWidth="1"/>
    <col min="3336" max="3336" width="10.140625" customWidth="1"/>
    <col min="3337" max="3337" width="11" customWidth="1"/>
    <col min="3338" max="3338" width="11.140625" customWidth="1"/>
    <col min="3339" max="3339" width="14.28515625" bestFit="1" customWidth="1"/>
    <col min="3340" max="3340" width="16" bestFit="1" customWidth="1"/>
    <col min="3341" max="3341" width="64.28515625" bestFit="1" customWidth="1"/>
    <col min="3586" max="3586" width="4.5703125" customWidth="1"/>
    <col min="3587" max="3587" width="28.85546875" customWidth="1"/>
    <col min="3588" max="3588" width="14.140625" customWidth="1"/>
    <col min="3589" max="3589" width="47.85546875" bestFit="1" customWidth="1"/>
    <col min="3590" max="3590" width="0" hidden="1" customWidth="1"/>
    <col min="3591" max="3591" width="0" hidden="1" bestFit="1" customWidth="1"/>
    <col min="3592" max="3592" width="10.140625" customWidth="1"/>
    <col min="3593" max="3593" width="11" customWidth="1"/>
    <col min="3594" max="3594" width="11.140625" customWidth="1"/>
    <col min="3595" max="3595" width="14.28515625" bestFit="1" customWidth="1"/>
    <col min="3596" max="3596" width="16" bestFit="1" customWidth="1"/>
    <col min="3597" max="3597" width="64.28515625" bestFit="1" customWidth="1"/>
    <col min="3842" max="3842" width="4.5703125" customWidth="1"/>
    <col min="3843" max="3843" width="28.85546875" customWidth="1"/>
    <col min="3844" max="3844" width="14.140625" customWidth="1"/>
    <col min="3845" max="3845" width="47.85546875" bestFit="1" customWidth="1"/>
    <col min="3846" max="3846" width="0" hidden="1" customWidth="1"/>
    <col min="3847" max="3847" width="0" hidden="1" bestFit="1" customWidth="1"/>
    <col min="3848" max="3848" width="10.140625" customWidth="1"/>
    <col min="3849" max="3849" width="11" customWidth="1"/>
    <col min="3850" max="3850" width="11.140625" customWidth="1"/>
    <col min="3851" max="3851" width="14.28515625" bestFit="1" customWidth="1"/>
    <col min="3852" max="3852" width="16" bestFit="1" customWidth="1"/>
    <col min="3853" max="3853" width="64.28515625" bestFit="1" customWidth="1"/>
    <col min="4098" max="4098" width="4.5703125" customWidth="1"/>
    <col min="4099" max="4099" width="28.85546875" customWidth="1"/>
    <col min="4100" max="4100" width="14.140625" customWidth="1"/>
    <col min="4101" max="4101" width="47.85546875" bestFit="1" customWidth="1"/>
    <col min="4102" max="4102" width="0" hidden="1" customWidth="1"/>
    <col min="4103" max="4103" width="0" hidden="1" bestFit="1" customWidth="1"/>
    <col min="4104" max="4104" width="10.140625" customWidth="1"/>
    <col min="4105" max="4105" width="11" customWidth="1"/>
    <col min="4106" max="4106" width="11.140625" customWidth="1"/>
    <col min="4107" max="4107" width="14.28515625" bestFit="1" customWidth="1"/>
    <col min="4108" max="4108" width="16" bestFit="1" customWidth="1"/>
    <col min="4109" max="4109" width="64.28515625" bestFit="1" customWidth="1"/>
    <col min="4354" max="4354" width="4.5703125" customWidth="1"/>
    <col min="4355" max="4355" width="28.85546875" customWidth="1"/>
    <col min="4356" max="4356" width="14.140625" customWidth="1"/>
    <col min="4357" max="4357" width="47.85546875" bestFit="1" customWidth="1"/>
    <col min="4358" max="4358" width="0" hidden="1" customWidth="1"/>
    <col min="4359" max="4359" width="0" hidden="1" bestFit="1" customWidth="1"/>
    <col min="4360" max="4360" width="10.140625" customWidth="1"/>
    <col min="4361" max="4361" width="11" customWidth="1"/>
    <col min="4362" max="4362" width="11.140625" customWidth="1"/>
    <col min="4363" max="4363" width="14.28515625" bestFit="1" customWidth="1"/>
    <col min="4364" max="4364" width="16" bestFit="1" customWidth="1"/>
    <col min="4365" max="4365" width="64.28515625" bestFit="1" customWidth="1"/>
    <col min="4610" max="4610" width="4.5703125" customWidth="1"/>
    <col min="4611" max="4611" width="28.85546875" customWidth="1"/>
    <col min="4612" max="4612" width="14.140625" customWidth="1"/>
    <col min="4613" max="4613" width="47.85546875" bestFit="1" customWidth="1"/>
    <col min="4614" max="4614" width="0" hidden="1" customWidth="1"/>
    <col min="4615" max="4615" width="0" hidden="1" bestFit="1" customWidth="1"/>
    <col min="4616" max="4616" width="10.140625" customWidth="1"/>
    <col min="4617" max="4617" width="11" customWidth="1"/>
    <col min="4618" max="4618" width="11.140625" customWidth="1"/>
    <col min="4619" max="4619" width="14.28515625" bestFit="1" customWidth="1"/>
    <col min="4620" max="4620" width="16" bestFit="1" customWidth="1"/>
    <col min="4621" max="4621" width="64.28515625" bestFit="1" customWidth="1"/>
    <col min="4866" max="4866" width="4.5703125" customWidth="1"/>
    <col min="4867" max="4867" width="28.85546875" customWidth="1"/>
    <col min="4868" max="4868" width="14.140625" customWidth="1"/>
    <col min="4869" max="4869" width="47.85546875" bestFit="1" customWidth="1"/>
    <col min="4870" max="4870" width="0" hidden="1" customWidth="1"/>
    <col min="4871" max="4871" width="0" hidden="1" bestFit="1" customWidth="1"/>
    <col min="4872" max="4872" width="10.140625" customWidth="1"/>
    <col min="4873" max="4873" width="11" customWidth="1"/>
    <col min="4874" max="4874" width="11.140625" customWidth="1"/>
    <col min="4875" max="4875" width="14.28515625" bestFit="1" customWidth="1"/>
    <col min="4876" max="4876" width="16" bestFit="1" customWidth="1"/>
    <col min="4877" max="4877" width="64.28515625" bestFit="1" customWidth="1"/>
    <col min="5122" max="5122" width="4.5703125" customWidth="1"/>
    <col min="5123" max="5123" width="28.85546875" customWidth="1"/>
    <col min="5124" max="5124" width="14.140625" customWidth="1"/>
    <col min="5125" max="5125" width="47.85546875" bestFit="1" customWidth="1"/>
    <col min="5126" max="5126" width="0" hidden="1" customWidth="1"/>
    <col min="5127" max="5127" width="0" hidden="1" bestFit="1" customWidth="1"/>
    <col min="5128" max="5128" width="10.140625" customWidth="1"/>
    <col min="5129" max="5129" width="11" customWidth="1"/>
    <col min="5130" max="5130" width="11.140625" customWidth="1"/>
    <col min="5131" max="5131" width="14.28515625" bestFit="1" customWidth="1"/>
    <col min="5132" max="5132" width="16" bestFit="1" customWidth="1"/>
    <col min="5133" max="5133" width="64.28515625" bestFit="1" customWidth="1"/>
    <col min="5378" max="5378" width="4.5703125" customWidth="1"/>
    <col min="5379" max="5379" width="28.85546875" customWidth="1"/>
    <col min="5380" max="5380" width="14.140625" customWidth="1"/>
    <col min="5381" max="5381" width="47.85546875" bestFit="1" customWidth="1"/>
    <col min="5382" max="5382" width="0" hidden="1" customWidth="1"/>
    <col min="5383" max="5383" width="0" hidden="1" bestFit="1" customWidth="1"/>
    <col min="5384" max="5384" width="10.140625" customWidth="1"/>
    <col min="5385" max="5385" width="11" customWidth="1"/>
    <col min="5386" max="5386" width="11.140625" customWidth="1"/>
    <col min="5387" max="5387" width="14.28515625" bestFit="1" customWidth="1"/>
    <col min="5388" max="5388" width="16" bestFit="1" customWidth="1"/>
    <col min="5389" max="5389" width="64.28515625" bestFit="1" customWidth="1"/>
    <col min="5634" max="5634" width="4.5703125" customWidth="1"/>
    <col min="5635" max="5635" width="28.85546875" customWidth="1"/>
    <col min="5636" max="5636" width="14.140625" customWidth="1"/>
    <col min="5637" max="5637" width="47.85546875" bestFit="1" customWidth="1"/>
    <col min="5638" max="5638" width="0" hidden="1" customWidth="1"/>
    <col min="5639" max="5639" width="0" hidden="1" bestFit="1" customWidth="1"/>
    <col min="5640" max="5640" width="10.140625" customWidth="1"/>
    <col min="5641" max="5641" width="11" customWidth="1"/>
    <col min="5642" max="5642" width="11.140625" customWidth="1"/>
    <col min="5643" max="5643" width="14.28515625" bestFit="1" customWidth="1"/>
    <col min="5644" max="5644" width="16" bestFit="1" customWidth="1"/>
    <col min="5645" max="5645" width="64.28515625" bestFit="1" customWidth="1"/>
    <col min="5890" max="5890" width="4.5703125" customWidth="1"/>
    <col min="5891" max="5891" width="28.85546875" customWidth="1"/>
    <col min="5892" max="5892" width="14.140625" customWidth="1"/>
    <col min="5893" max="5893" width="47.85546875" bestFit="1" customWidth="1"/>
    <col min="5894" max="5894" width="0" hidden="1" customWidth="1"/>
    <col min="5895" max="5895" width="0" hidden="1" bestFit="1" customWidth="1"/>
    <col min="5896" max="5896" width="10.140625" customWidth="1"/>
    <col min="5897" max="5897" width="11" customWidth="1"/>
    <col min="5898" max="5898" width="11.140625" customWidth="1"/>
    <col min="5899" max="5899" width="14.28515625" bestFit="1" customWidth="1"/>
    <col min="5900" max="5900" width="16" bestFit="1" customWidth="1"/>
    <col min="5901" max="5901" width="64.28515625" bestFit="1" customWidth="1"/>
    <col min="6146" max="6146" width="4.5703125" customWidth="1"/>
    <col min="6147" max="6147" width="28.85546875" customWidth="1"/>
    <col min="6148" max="6148" width="14.140625" customWidth="1"/>
    <col min="6149" max="6149" width="47.85546875" bestFit="1" customWidth="1"/>
    <col min="6150" max="6150" width="0" hidden="1" customWidth="1"/>
    <col min="6151" max="6151" width="0" hidden="1" bestFit="1" customWidth="1"/>
    <col min="6152" max="6152" width="10.140625" customWidth="1"/>
    <col min="6153" max="6153" width="11" customWidth="1"/>
    <col min="6154" max="6154" width="11.140625" customWidth="1"/>
    <col min="6155" max="6155" width="14.28515625" bestFit="1" customWidth="1"/>
    <col min="6156" max="6156" width="16" bestFit="1" customWidth="1"/>
    <col min="6157" max="6157" width="64.28515625" bestFit="1" customWidth="1"/>
    <col min="6402" max="6402" width="4.5703125" customWidth="1"/>
    <col min="6403" max="6403" width="28.85546875" customWidth="1"/>
    <col min="6404" max="6404" width="14.140625" customWidth="1"/>
    <col min="6405" max="6405" width="47.85546875" bestFit="1" customWidth="1"/>
    <col min="6406" max="6406" width="0" hidden="1" customWidth="1"/>
    <col min="6407" max="6407" width="0" hidden="1" bestFit="1" customWidth="1"/>
    <col min="6408" max="6408" width="10.140625" customWidth="1"/>
    <col min="6409" max="6409" width="11" customWidth="1"/>
    <col min="6410" max="6410" width="11.140625" customWidth="1"/>
    <col min="6411" max="6411" width="14.28515625" bestFit="1" customWidth="1"/>
    <col min="6412" max="6412" width="16" bestFit="1" customWidth="1"/>
    <col min="6413" max="6413" width="64.28515625" bestFit="1" customWidth="1"/>
    <col min="6658" max="6658" width="4.5703125" customWidth="1"/>
    <col min="6659" max="6659" width="28.85546875" customWidth="1"/>
    <col min="6660" max="6660" width="14.140625" customWidth="1"/>
    <col min="6661" max="6661" width="47.85546875" bestFit="1" customWidth="1"/>
    <col min="6662" max="6662" width="0" hidden="1" customWidth="1"/>
    <col min="6663" max="6663" width="0" hidden="1" bestFit="1" customWidth="1"/>
    <col min="6664" max="6664" width="10.140625" customWidth="1"/>
    <col min="6665" max="6665" width="11" customWidth="1"/>
    <col min="6666" max="6666" width="11.140625" customWidth="1"/>
    <col min="6667" max="6667" width="14.28515625" bestFit="1" customWidth="1"/>
    <col min="6668" max="6668" width="16" bestFit="1" customWidth="1"/>
    <col min="6669" max="6669" width="64.28515625" bestFit="1" customWidth="1"/>
    <col min="6914" max="6914" width="4.5703125" customWidth="1"/>
    <col min="6915" max="6915" width="28.85546875" customWidth="1"/>
    <col min="6916" max="6916" width="14.140625" customWidth="1"/>
    <col min="6917" max="6917" width="47.85546875" bestFit="1" customWidth="1"/>
    <col min="6918" max="6918" width="0" hidden="1" customWidth="1"/>
    <col min="6919" max="6919" width="0" hidden="1" bestFit="1" customWidth="1"/>
    <col min="6920" max="6920" width="10.140625" customWidth="1"/>
    <col min="6921" max="6921" width="11" customWidth="1"/>
    <col min="6922" max="6922" width="11.140625" customWidth="1"/>
    <col min="6923" max="6923" width="14.28515625" bestFit="1" customWidth="1"/>
    <col min="6924" max="6924" width="16" bestFit="1" customWidth="1"/>
    <col min="6925" max="6925" width="64.28515625" bestFit="1" customWidth="1"/>
    <col min="7170" max="7170" width="4.5703125" customWidth="1"/>
    <col min="7171" max="7171" width="28.85546875" customWidth="1"/>
    <col min="7172" max="7172" width="14.140625" customWidth="1"/>
    <col min="7173" max="7173" width="47.85546875" bestFit="1" customWidth="1"/>
    <col min="7174" max="7174" width="0" hidden="1" customWidth="1"/>
    <col min="7175" max="7175" width="0" hidden="1" bestFit="1" customWidth="1"/>
    <col min="7176" max="7176" width="10.140625" customWidth="1"/>
    <col min="7177" max="7177" width="11" customWidth="1"/>
    <col min="7178" max="7178" width="11.140625" customWidth="1"/>
    <col min="7179" max="7179" width="14.28515625" bestFit="1" customWidth="1"/>
    <col min="7180" max="7180" width="16" bestFit="1" customWidth="1"/>
    <col min="7181" max="7181" width="64.28515625" bestFit="1" customWidth="1"/>
    <col min="7426" max="7426" width="4.5703125" customWidth="1"/>
    <col min="7427" max="7427" width="28.85546875" customWidth="1"/>
    <col min="7428" max="7428" width="14.140625" customWidth="1"/>
    <col min="7429" max="7429" width="47.85546875" bestFit="1" customWidth="1"/>
    <col min="7430" max="7430" width="0" hidden="1" customWidth="1"/>
    <col min="7431" max="7431" width="0" hidden="1" bestFit="1" customWidth="1"/>
    <col min="7432" max="7432" width="10.140625" customWidth="1"/>
    <col min="7433" max="7433" width="11" customWidth="1"/>
    <col min="7434" max="7434" width="11.140625" customWidth="1"/>
    <col min="7435" max="7435" width="14.28515625" bestFit="1" customWidth="1"/>
    <col min="7436" max="7436" width="16" bestFit="1" customWidth="1"/>
    <col min="7437" max="7437" width="64.28515625" bestFit="1" customWidth="1"/>
    <col min="7682" max="7682" width="4.5703125" customWidth="1"/>
    <col min="7683" max="7683" width="28.85546875" customWidth="1"/>
    <col min="7684" max="7684" width="14.140625" customWidth="1"/>
    <col min="7685" max="7685" width="47.85546875" bestFit="1" customWidth="1"/>
    <col min="7686" max="7686" width="0" hidden="1" customWidth="1"/>
    <col min="7687" max="7687" width="0" hidden="1" bestFit="1" customWidth="1"/>
    <col min="7688" max="7688" width="10.140625" customWidth="1"/>
    <col min="7689" max="7689" width="11" customWidth="1"/>
    <col min="7690" max="7690" width="11.140625" customWidth="1"/>
    <col min="7691" max="7691" width="14.28515625" bestFit="1" customWidth="1"/>
    <col min="7692" max="7692" width="16" bestFit="1" customWidth="1"/>
    <col min="7693" max="7693" width="64.28515625" bestFit="1" customWidth="1"/>
    <col min="7938" max="7938" width="4.5703125" customWidth="1"/>
    <col min="7939" max="7939" width="28.85546875" customWidth="1"/>
    <col min="7940" max="7940" width="14.140625" customWidth="1"/>
    <col min="7941" max="7941" width="47.85546875" bestFit="1" customWidth="1"/>
    <col min="7942" max="7942" width="0" hidden="1" customWidth="1"/>
    <col min="7943" max="7943" width="0" hidden="1" bestFit="1" customWidth="1"/>
    <col min="7944" max="7944" width="10.140625" customWidth="1"/>
    <col min="7945" max="7945" width="11" customWidth="1"/>
    <col min="7946" max="7946" width="11.140625" customWidth="1"/>
    <col min="7947" max="7947" width="14.28515625" bestFit="1" customWidth="1"/>
    <col min="7948" max="7948" width="16" bestFit="1" customWidth="1"/>
    <col min="7949" max="7949" width="64.28515625" bestFit="1" customWidth="1"/>
    <col min="8194" max="8194" width="4.5703125" customWidth="1"/>
    <col min="8195" max="8195" width="28.85546875" customWidth="1"/>
    <col min="8196" max="8196" width="14.140625" customWidth="1"/>
    <col min="8197" max="8197" width="47.85546875" bestFit="1" customWidth="1"/>
    <col min="8198" max="8198" width="0" hidden="1" customWidth="1"/>
    <col min="8199" max="8199" width="0" hidden="1" bestFit="1" customWidth="1"/>
    <col min="8200" max="8200" width="10.140625" customWidth="1"/>
    <col min="8201" max="8201" width="11" customWidth="1"/>
    <col min="8202" max="8202" width="11.140625" customWidth="1"/>
    <col min="8203" max="8203" width="14.28515625" bestFit="1" customWidth="1"/>
    <col min="8204" max="8204" width="16" bestFit="1" customWidth="1"/>
    <col min="8205" max="8205" width="64.28515625" bestFit="1" customWidth="1"/>
    <col min="8450" max="8450" width="4.5703125" customWidth="1"/>
    <col min="8451" max="8451" width="28.85546875" customWidth="1"/>
    <col min="8452" max="8452" width="14.140625" customWidth="1"/>
    <col min="8453" max="8453" width="47.85546875" bestFit="1" customWidth="1"/>
    <col min="8454" max="8454" width="0" hidden="1" customWidth="1"/>
    <col min="8455" max="8455" width="0" hidden="1" bestFit="1" customWidth="1"/>
    <col min="8456" max="8456" width="10.140625" customWidth="1"/>
    <col min="8457" max="8457" width="11" customWidth="1"/>
    <col min="8458" max="8458" width="11.140625" customWidth="1"/>
    <col min="8459" max="8459" width="14.28515625" bestFit="1" customWidth="1"/>
    <col min="8460" max="8460" width="16" bestFit="1" customWidth="1"/>
    <col min="8461" max="8461" width="64.28515625" bestFit="1" customWidth="1"/>
    <col min="8706" max="8706" width="4.5703125" customWidth="1"/>
    <col min="8707" max="8707" width="28.85546875" customWidth="1"/>
    <col min="8708" max="8708" width="14.140625" customWidth="1"/>
    <col min="8709" max="8709" width="47.85546875" bestFit="1" customWidth="1"/>
    <col min="8710" max="8710" width="0" hidden="1" customWidth="1"/>
    <col min="8711" max="8711" width="0" hidden="1" bestFit="1" customWidth="1"/>
    <col min="8712" max="8712" width="10.140625" customWidth="1"/>
    <col min="8713" max="8713" width="11" customWidth="1"/>
    <col min="8714" max="8714" width="11.140625" customWidth="1"/>
    <col min="8715" max="8715" width="14.28515625" bestFit="1" customWidth="1"/>
    <col min="8716" max="8716" width="16" bestFit="1" customWidth="1"/>
    <col min="8717" max="8717" width="64.28515625" bestFit="1" customWidth="1"/>
    <col min="8962" max="8962" width="4.5703125" customWidth="1"/>
    <col min="8963" max="8963" width="28.85546875" customWidth="1"/>
    <col min="8964" max="8964" width="14.140625" customWidth="1"/>
    <col min="8965" max="8965" width="47.85546875" bestFit="1" customWidth="1"/>
    <col min="8966" max="8966" width="0" hidden="1" customWidth="1"/>
    <col min="8967" max="8967" width="0" hidden="1" bestFit="1" customWidth="1"/>
    <col min="8968" max="8968" width="10.140625" customWidth="1"/>
    <col min="8969" max="8969" width="11" customWidth="1"/>
    <col min="8970" max="8970" width="11.140625" customWidth="1"/>
    <col min="8971" max="8971" width="14.28515625" bestFit="1" customWidth="1"/>
    <col min="8972" max="8972" width="16" bestFit="1" customWidth="1"/>
    <col min="8973" max="8973" width="64.28515625" bestFit="1" customWidth="1"/>
    <col min="9218" max="9218" width="4.5703125" customWidth="1"/>
    <col min="9219" max="9219" width="28.85546875" customWidth="1"/>
    <col min="9220" max="9220" width="14.140625" customWidth="1"/>
    <col min="9221" max="9221" width="47.85546875" bestFit="1" customWidth="1"/>
    <col min="9222" max="9222" width="0" hidden="1" customWidth="1"/>
    <col min="9223" max="9223" width="0" hidden="1" bestFit="1" customWidth="1"/>
    <col min="9224" max="9224" width="10.140625" customWidth="1"/>
    <col min="9225" max="9225" width="11" customWidth="1"/>
    <col min="9226" max="9226" width="11.140625" customWidth="1"/>
    <col min="9227" max="9227" width="14.28515625" bestFit="1" customWidth="1"/>
    <col min="9228" max="9228" width="16" bestFit="1" customWidth="1"/>
    <col min="9229" max="9229" width="64.28515625" bestFit="1" customWidth="1"/>
    <col min="9474" max="9474" width="4.5703125" customWidth="1"/>
    <col min="9475" max="9475" width="28.85546875" customWidth="1"/>
    <col min="9476" max="9476" width="14.140625" customWidth="1"/>
    <col min="9477" max="9477" width="47.85546875" bestFit="1" customWidth="1"/>
    <col min="9478" max="9478" width="0" hidden="1" customWidth="1"/>
    <col min="9479" max="9479" width="0" hidden="1" bestFit="1" customWidth="1"/>
    <col min="9480" max="9480" width="10.140625" customWidth="1"/>
    <col min="9481" max="9481" width="11" customWidth="1"/>
    <col min="9482" max="9482" width="11.140625" customWidth="1"/>
    <col min="9483" max="9483" width="14.28515625" bestFit="1" customWidth="1"/>
    <col min="9484" max="9484" width="16" bestFit="1" customWidth="1"/>
    <col min="9485" max="9485" width="64.28515625" bestFit="1" customWidth="1"/>
    <col min="9730" max="9730" width="4.5703125" customWidth="1"/>
    <col min="9731" max="9731" width="28.85546875" customWidth="1"/>
    <col min="9732" max="9732" width="14.140625" customWidth="1"/>
    <col min="9733" max="9733" width="47.85546875" bestFit="1" customWidth="1"/>
    <col min="9734" max="9734" width="0" hidden="1" customWidth="1"/>
    <col min="9735" max="9735" width="0" hidden="1" bestFit="1" customWidth="1"/>
    <col min="9736" max="9736" width="10.140625" customWidth="1"/>
    <col min="9737" max="9737" width="11" customWidth="1"/>
    <col min="9738" max="9738" width="11.140625" customWidth="1"/>
    <col min="9739" max="9739" width="14.28515625" bestFit="1" customWidth="1"/>
    <col min="9740" max="9740" width="16" bestFit="1" customWidth="1"/>
    <col min="9741" max="9741" width="64.28515625" bestFit="1" customWidth="1"/>
    <col min="9986" max="9986" width="4.5703125" customWidth="1"/>
    <col min="9987" max="9987" width="28.85546875" customWidth="1"/>
    <col min="9988" max="9988" width="14.140625" customWidth="1"/>
    <col min="9989" max="9989" width="47.85546875" bestFit="1" customWidth="1"/>
    <col min="9990" max="9990" width="0" hidden="1" customWidth="1"/>
    <col min="9991" max="9991" width="0" hidden="1" bestFit="1" customWidth="1"/>
    <col min="9992" max="9992" width="10.140625" customWidth="1"/>
    <col min="9993" max="9993" width="11" customWidth="1"/>
    <col min="9994" max="9994" width="11.140625" customWidth="1"/>
    <col min="9995" max="9995" width="14.28515625" bestFit="1" customWidth="1"/>
    <col min="9996" max="9996" width="16" bestFit="1" customWidth="1"/>
    <col min="9997" max="9997" width="64.28515625" bestFit="1" customWidth="1"/>
    <col min="10242" max="10242" width="4.5703125" customWidth="1"/>
    <col min="10243" max="10243" width="28.85546875" customWidth="1"/>
    <col min="10244" max="10244" width="14.140625" customWidth="1"/>
    <col min="10245" max="10245" width="47.85546875" bestFit="1" customWidth="1"/>
    <col min="10246" max="10246" width="0" hidden="1" customWidth="1"/>
    <col min="10247" max="10247" width="0" hidden="1" bestFit="1" customWidth="1"/>
    <col min="10248" max="10248" width="10.140625" customWidth="1"/>
    <col min="10249" max="10249" width="11" customWidth="1"/>
    <col min="10250" max="10250" width="11.140625" customWidth="1"/>
    <col min="10251" max="10251" width="14.28515625" bestFit="1" customWidth="1"/>
    <col min="10252" max="10252" width="16" bestFit="1" customWidth="1"/>
    <col min="10253" max="10253" width="64.28515625" bestFit="1" customWidth="1"/>
    <col min="10498" max="10498" width="4.5703125" customWidth="1"/>
    <col min="10499" max="10499" width="28.85546875" customWidth="1"/>
    <col min="10500" max="10500" width="14.140625" customWidth="1"/>
    <col min="10501" max="10501" width="47.85546875" bestFit="1" customWidth="1"/>
    <col min="10502" max="10502" width="0" hidden="1" customWidth="1"/>
    <col min="10503" max="10503" width="0" hidden="1" bestFit="1" customWidth="1"/>
    <col min="10504" max="10504" width="10.140625" customWidth="1"/>
    <col min="10505" max="10505" width="11" customWidth="1"/>
    <col min="10506" max="10506" width="11.140625" customWidth="1"/>
    <col min="10507" max="10507" width="14.28515625" bestFit="1" customWidth="1"/>
    <col min="10508" max="10508" width="16" bestFit="1" customWidth="1"/>
    <col min="10509" max="10509" width="64.28515625" bestFit="1" customWidth="1"/>
    <col min="10754" max="10754" width="4.5703125" customWidth="1"/>
    <col min="10755" max="10755" width="28.85546875" customWidth="1"/>
    <col min="10756" max="10756" width="14.140625" customWidth="1"/>
    <col min="10757" max="10757" width="47.85546875" bestFit="1" customWidth="1"/>
    <col min="10758" max="10758" width="0" hidden="1" customWidth="1"/>
    <col min="10759" max="10759" width="0" hidden="1" bestFit="1" customWidth="1"/>
    <col min="10760" max="10760" width="10.140625" customWidth="1"/>
    <col min="10761" max="10761" width="11" customWidth="1"/>
    <col min="10762" max="10762" width="11.140625" customWidth="1"/>
    <col min="10763" max="10763" width="14.28515625" bestFit="1" customWidth="1"/>
    <col min="10764" max="10764" width="16" bestFit="1" customWidth="1"/>
    <col min="10765" max="10765" width="64.28515625" bestFit="1" customWidth="1"/>
    <col min="11010" max="11010" width="4.5703125" customWidth="1"/>
    <col min="11011" max="11011" width="28.85546875" customWidth="1"/>
    <col min="11012" max="11012" width="14.140625" customWidth="1"/>
    <col min="11013" max="11013" width="47.85546875" bestFit="1" customWidth="1"/>
    <col min="11014" max="11014" width="0" hidden="1" customWidth="1"/>
    <col min="11015" max="11015" width="0" hidden="1" bestFit="1" customWidth="1"/>
    <col min="11016" max="11016" width="10.140625" customWidth="1"/>
    <col min="11017" max="11017" width="11" customWidth="1"/>
    <col min="11018" max="11018" width="11.140625" customWidth="1"/>
    <col min="11019" max="11019" width="14.28515625" bestFit="1" customWidth="1"/>
    <col min="11020" max="11020" width="16" bestFit="1" customWidth="1"/>
    <col min="11021" max="11021" width="64.28515625" bestFit="1" customWidth="1"/>
    <col min="11266" max="11266" width="4.5703125" customWidth="1"/>
    <col min="11267" max="11267" width="28.85546875" customWidth="1"/>
    <col min="11268" max="11268" width="14.140625" customWidth="1"/>
    <col min="11269" max="11269" width="47.85546875" bestFit="1" customWidth="1"/>
    <col min="11270" max="11270" width="0" hidden="1" customWidth="1"/>
    <col min="11271" max="11271" width="0" hidden="1" bestFit="1" customWidth="1"/>
    <col min="11272" max="11272" width="10.140625" customWidth="1"/>
    <col min="11273" max="11273" width="11" customWidth="1"/>
    <col min="11274" max="11274" width="11.140625" customWidth="1"/>
    <col min="11275" max="11275" width="14.28515625" bestFit="1" customWidth="1"/>
    <col min="11276" max="11276" width="16" bestFit="1" customWidth="1"/>
    <col min="11277" max="11277" width="64.28515625" bestFit="1" customWidth="1"/>
    <col min="11522" max="11522" width="4.5703125" customWidth="1"/>
    <col min="11523" max="11523" width="28.85546875" customWidth="1"/>
    <col min="11524" max="11524" width="14.140625" customWidth="1"/>
    <col min="11525" max="11525" width="47.85546875" bestFit="1" customWidth="1"/>
    <col min="11526" max="11526" width="0" hidden="1" customWidth="1"/>
    <col min="11527" max="11527" width="0" hidden="1" bestFit="1" customWidth="1"/>
    <col min="11528" max="11528" width="10.140625" customWidth="1"/>
    <col min="11529" max="11529" width="11" customWidth="1"/>
    <col min="11530" max="11530" width="11.140625" customWidth="1"/>
    <col min="11531" max="11531" width="14.28515625" bestFit="1" customWidth="1"/>
    <col min="11532" max="11532" width="16" bestFit="1" customWidth="1"/>
    <col min="11533" max="11533" width="64.28515625" bestFit="1" customWidth="1"/>
    <col min="11778" max="11778" width="4.5703125" customWidth="1"/>
    <col min="11779" max="11779" width="28.85546875" customWidth="1"/>
    <col min="11780" max="11780" width="14.140625" customWidth="1"/>
    <col min="11781" max="11781" width="47.85546875" bestFit="1" customWidth="1"/>
    <col min="11782" max="11782" width="0" hidden="1" customWidth="1"/>
    <col min="11783" max="11783" width="0" hidden="1" bestFit="1" customWidth="1"/>
    <col min="11784" max="11784" width="10.140625" customWidth="1"/>
    <col min="11785" max="11785" width="11" customWidth="1"/>
    <col min="11786" max="11786" width="11.140625" customWidth="1"/>
    <col min="11787" max="11787" width="14.28515625" bestFit="1" customWidth="1"/>
    <col min="11788" max="11788" width="16" bestFit="1" customWidth="1"/>
    <col min="11789" max="11789" width="64.28515625" bestFit="1" customWidth="1"/>
    <col min="12034" max="12034" width="4.5703125" customWidth="1"/>
    <col min="12035" max="12035" width="28.85546875" customWidth="1"/>
    <col min="12036" max="12036" width="14.140625" customWidth="1"/>
    <col min="12037" max="12037" width="47.85546875" bestFit="1" customWidth="1"/>
    <col min="12038" max="12038" width="0" hidden="1" customWidth="1"/>
    <col min="12039" max="12039" width="0" hidden="1" bestFit="1" customWidth="1"/>
    <col min="12040" max="12040" width="10.140625" customWidth="1"/>
    <col min="12041" max="12041" width="11" customWidth="1"/>
    <col min="12042" max="12042" width="11.140625" customWidth="1"/>
    <col min="12043" max="12043" width="14.28515625" bestFit="1" customWidth="1"/>
    <col min="12044" max="12044" width="16" bestFit="1" customWidth="1"/>
    <col min="12045" max="12045" width="64.28515625" bestFit="1" customWidth="1"/>
    <col min="12290" max="12290" width="4.5703125" customWidth="1"/>
    <col min="12291" max="12291" width="28.85546875" customWidth="1"/>
    <col min="12292" max="12292" width="14.140625" customWidth="1"/>
    <col min="12293" max="12293" width="47.85546875" bestFit="1" customWidth="1"/>
    <col min="12294" max="12294" width="0" hidden="1" customWidth="1"/>
    <col min="12295" max="12295" width="0" hidden="1" bestFit="1" customWidth="1"/>
    <col min="12296" max="12296" width="10.140625" customWidth="1"/>
    <col min="12297" max="12297" width="11" customWidth="1"/>
    <col min="12298" max="12298" width="11.140625" customWidth="1"/>
    <col min="12299" max="12299" width="14.28515625" bestFit="1" customWidth="1"/>
    <col min="12300" max="12300" width="16" bestFit="1" customWidth="1"/>
    <col min="12301" max="12301" width="64.28515625" bestFit="1" customWidth="1"/>
    <col min="12546" max="12546" width="4.5703125" customWidth="1"/>
    <col min="12547" max="12547" width="28.85546875" customWidth="1"/>
    <col min="12548" max="12548" width="14.140625" customWidth="1"/>
    <col min="12549" max="12549" width="47.85546875" bestFit="1" customWidth="1"/>
    <col min="12550" max="12550" width="0" hidden="1" customWidth="1"/>
    <col min="12551" max="12551" width="0" hidden="1" bestFit="1" customWidth="1"/>
    <col min="12552" max="12552" width="10.140625" customWidth="1"/>
    <col min="12553" max="12553" width="11" customWidth="1"/>
    <col min="12554" max="12554" width="11.140625" customWidth="1"/>
    <col min="12555" max="12555" width="14.28515625" bestFit="1" customWidth="1"/>
    <col min="12556" max="12556" width="16" bestFit="1" customWidth="1"/>
    <col min="12557" max="12557" width="64.28515625" bestFit="1" customWidth="1"/>
    <col min="12802" max="12802" width="4.5703125" customWidth="1"/>
    <col min="12803" max="12803" width="28.85546875" customWidth="1"/>
    <col min="12804" max="12804" width="14.140625" customWidth="1"/>
    <col min="12805" max="12805" width="47.85546875" bestFit="1" customWidth="1"/>
    <col min="12806" max="12806" width="0" hidden="1" customWidth="1"/>
    <col min="12807" max="12807" width="0" hidden="1" bestFit="1" customWidth="1"/>
    <col min="12808" max="12808" width="10.140625" customWidth="1"/>
    <col min="12809" max="12809" width="11" customWidth="1"/>
    <col min="12810" max="12810" width="11.140625" customWidth="1"/>
    <col min="12811" max="12811" width="14.28515625" bestFit="1" customWidth="1"/>
    <col min="12812" max="12812" width="16" bestFit="1" customWidth="1"/>
    <col min="12813" max="12813" width="64.28515625" bestFit="1" customWidth="1"/>
    <col min="13058" max="13058" width="4.5703125" customWidth="1"/>
    <col min="13059" max="13059" width="28.85546875" customWidth="1"/>
    <col min="13060" max="13060" width="14.140625" customWidth="1"/>
    <col min="13061" max="13061" width="47.85546875" bestFit="1" customWidth="1"/>
    <col min="13062" max="13062" width="0" hidden="1" customWidth="1"/>
    <col min="13063" max="13063" width="0" hidden="1" bestFit="1" customWidth="1"/>
    <col min="13064" max="13064" width="10.140625" customWidth="1"/>
    <col min="13065" max="13065" width="11" customWidth="1"/>
    <col min="13066" max="13066" width="11.140625" customWidth="1"/>
    <col min="13067" max="13067" width="14.28515625" bestFit="1" customWidth="1"/>
    <col min="13068" max="13068" width="16" bestFit="1" customWidth="1"/>
    <col min="13069" max="13069" width="64.28515625" bestFit="1" customWidth="1"/>
    <col min="13314" max="13314" width="4.5703125" customWidth="1"/>
    <col min="13315" max="13315" width="28.85546875" customWidth="1"/>
    <col min="13316" max="13316" width="14.140625" customWidth="1"/>
    <col min="13317" max="13317" width="47.85546875" bestFit="1" customWidth="1"/>
    <col min="13318" max="13318" width="0" hidden="1" customWidth="1"/>
    <col min="13319" max="13319" width="0" hidden="1" bestFit="1" customWidth="1"/>
    <col min="13320" max="13320" width="10.140625" customWidth="1"/>
    <col min="13321" max="13321" width="11" customWidth="1"/>
    <col min="13322" max="13322" width="11.140625" customWidth="1"/>
    <col min="13323" max="13323" width="14.28515625" bestFit="1" customWidth="1"/>
    <col min="13324" max="13324" width="16" bestFit="1" customWidth="1"/>
    <col min="13325" max="13325" width="64.28515625" bestFit="1" customWidth="1"/>
    <col min="13570" max="13570" width="4.5703125" customWidth="1"/>
    <col min="13571" max="13571" width="28.85546875" customWidth="1"/>
    <col min="13572" max="13572" width="14.140625" customWidth="1"/>
    <col min="13573" max="13573" width="47.85546875" bestFit="1" customWidth="1"/>
    <col min="13574" max="13574" width="0" hidden="1" customWidth="1"/>
    <col min="13575" max="13575" width="0" hidden="1" bestFit="1" customWidth="1"/>
    <col min="13576" max="13576" width="10.140625" customWidth="1"/>
    <col min="13577" max="13577" width="11" customWidth="1"/>
    <col min="13578" max="13578" width="11.140625" customWidth="1"/>
    <col min="13579" max="13579" width="14.28515625" bestFit="1" customWidth="1"/>
    <col min="13580" max="13580" width="16" bestFit="1" customWidth="1"/>
    <col min="13581" max="13581" width="64.28515625" bestFit="1" customWidth="1"/>
    <col min="13826" max="13826" width="4.5703125" customWidth="1"/>
    <col min="13827" max="13827" width="28.85546875" customWidth="1"/>
    <col min="13828" max="13828" width="14.140625" customWidth="1"/>
    <col min="13829" max="13829" width="47.85546875" bestFit="1" customWidth="1"/>
    <col min="13830" max="13830" width="0" hidden="1" customWidth="1"/>
    <col min="13831" max="13831" width="0" hidden="1" bestFit="1" customWidth="1"/>
    <col min="13832" max="13832" width="10.140625" customWidth="1"/>
    <col min="13833" max="13833" width="11" customWidth="1"/>
    <col min="13834" max="13834" width="11.140625" customWidth="1"/>
    <col min="13835" max="13835" width="14.28515625" bestFit="1" customWidth="1"/>
    <col min="13836" max="13836" width="16" bestFit="1" customWidth="1"/>
    <col min="13837" max="13837" width="64.28515625" bestFit="1" customWidth="1"/>
    <col min="14082" max="14082" width="4.5703125" customWidth="1"/>
    <col min="14083" max="14083" width="28.85546875" customWidth="1"/>
    <col min="14084" max="14084" width="14.140625" customWidth="1"/>
    <col min="14085" max="14085" width="47.85546875" bestFit="1" customWidth="1"/>
    <col min="14086" max="14086" width="0" hidden="1" customWidth="1"/>
    <col min="14087" max="14087" width="0" hidden="1" bestFit="1" customWidth="1"/>
    <col min="14088" max="14088" width="10.140625" customWidth="1"/>
    <col min="14089" max="14089" width="11" customWidth="1"/>
    <col min="14090" max="14090" width="11.140625" customWidth="1"/>
    <col min="14091" max="14091" width="14.28515625" bestFit="1" customWidth="1"/>
    <col min="14092" max="14092" width="16" bestFit="1" customWidth="1"/>
    <col min="14093" max="14093" width="64.28515625" bestFit="1" customWidth="1"/>
    <col min="14338" max="14338" width="4.5703125" customWidth="1"/>
    <col min="14339" max="14339" width="28.85546875" customWidth="1"/>
    <col min="14340" max="14340" width="14.140625" customWidth="1"/>
    <col min="14341" max="14341" width="47.85546875" bestFit="1" customWidth="1"/>
    <col min="14342" max="14342" width="0" hidden="1" customWidth="1"/>
    <col min="14343" max="14343" width="0" hidden="1" bestFit="1" customWidth="1"/>
    <col min="14344" max="14344" width="10.140625" customWidth="1"/>
    <col min="14345" max="14345" width="11" customWidth="1"/>
    <col min="14346" max="14346" width="11.140625" customWidth="1"/>
    <col min="14347" max="14347" width="14.28515625" bestFit="1" customWidth="1"/>
    <col min="14348" max="14348" width="16" bestFit="1" customWidth="1"/>
    <col min="14349" max="14349" width="64.28515625" bestFit="1" customWidth="1"/>
    <col min="14594" max="14594" width="4.5703125" customWidth="1"/>
    <col min="14595" max="14595" width="28.85546875" customWidth="1"/>
    <col min="14596" max="14596" width="14.140625" customWidth="1"/>
    <col min="14597" max="14597" width="47.85546875" bestFit="1" customWidth="1"/>
    <col min="14598" max="14598" width="0" hidden="1" customWidth="1"/>
    <col min="14599" max="14599" width="0" hidden="1" bestFit="1" customWidth="1"/>
    <col min="14600" max="14600" width="10.140625" customWidth="1"/>
    <col min="14601" max="14601" width="11" customWidth="1"/>
    <col min="14602" max="14602" width="11.140625" customWidth="1"/>
    <col min="14603" max="14603" width="14.28515625" bestFit="1" customWidth="1"/>
    <col min="14604" max="14604" width="16" bestFit="1" customWidth="1"/>
    <col min="14605" max="14605" width="64.28515625" bestFit="1" customWidth="1"/>
    <col min="14850" max="14850" width="4.5703125" customWidth="1"/>
    <col min="14851" max="14851" width="28.85546875" customWidth="1"/>
    <col min="14852" max="14852" width="14.140625" customWidth="1"/>
    <col min="14853" max="14853" width="47.85546875" bestFit="1" customWidth="1"/>
    <col min="14854" max="14854" width="0" hidden="1" customWidth="1"/>
    <col min="14855" max="14855" width="0" hidden="1" bestFit="1" customWidth="1"/>
    <col min="14856" max="14856" width="10.140625" customWidth="1"/>
    <col min="14857" max="14857" width="11" customWidth="1"/>
    <col min="14858" max="14858" width="11.140625" customWidth="1"/>
    <col min="14859" max="14859" width="14.28515625" bestFit="1" customWidth="1"/>
    <col min="14860" max="14860" width="16" bestFit="1" customWidth="1"/>
    <col min="14861" max="14861" width="64.28515625" bestFit="1" customWidth="1"/>
    <col min="15106" max="15106" width="4.5703125" customWidth="1"/>
    <col min="15107" max="15107" width="28.85546875" customWidth="1"/>
    <col min="15108" max="15108" width="14.140625" customWidth="1"/>
    <col min="15109" max="15109" width="47.85546875" bestFit="1" customWidth="1"/>
    <col min="15110" max="15110" width="0" hidden="1" customWidth="1"/>
    <col min="15111" max="15111" width="0" hidden="1" bestFit="1" customWidth="1"/>
    <col min="15112" max="15112" width="10.140625" customWidth="1"/>
    <col min="15113" max="15113" width="11" customWidth="1"/>
    <col min="15114" max="15114" width="11.140625" customWidth="1"/>
    <col min="15115" max="15115" width="14.28515625" bestFit="1" customWidth="1"/>
    <col min="15116" max="15116" width="16" bestFit="1" customWidth="1"/>
    <col min="15117" max="15117" width="64.28515625" bestFit="1" customWidth="1"/>
    <col min="15362" max="15362" width="4.5703125" customWidth="1"/>
    <col min="15363" max="15363" width="28.85546875" customWidth="1"/>
    <col min="15364" max="15364" width="14.140625" customWidth="1"/>
    <col min="15365" max="15365" width="47.85546875" bestFit="1" customWidth="1"/>
    <col min="15366" max="15366" width="0" hidden="1" customWidth="1"/>
    <col min="15367" max="15367" width="0" hidden="1" bestFit="1" customWidth="1"/>
    <col min="15368" max="15368" width="10.140625" customWidth="1"/>
    <col min="15369" max="15369" width="11" customWidth="1"/>
    <col min="15370" max="15370" width="11.140625" customWidth="1"/>
    <col min="15371" max="15371" width="14.28515625" bestFit="1" customWidth="1"/>
    <col min="15372" max="15372" width="16" bestFit="1" customWidth="1"/>
    <col min="15373" max="15373" width="64.28515625" bestFit="1" customWidth="1"/>
    <col min="15618" max="15618" width="4.5703125" customWidth="1"/>
    <col min="15619" max="15619" width="28.85546875" customWidth="1"/>
    <col min="15620" max="15620" width="14.140625" customWidth="1"/>
    <col min="15621" max="15621" width="47.85546875" bestFit="1" customWidth="1"/>
    <col min="15622" max="15622" width="0" hidden="1" customWidth="1"/>
    <col min="15623" max="15623" width="0" hidden="1" bestFit="1" customWidth="1"/>
    <col min="15624" max="15624" width="10.140625" customWidth="1"/>
    <col min="15625" max="15625" width="11" customWidth="1"/>
    <col min="15626" max="15626" width="11.140625" customWidth="1"/>
    <col min="15627" max="15627" width="14.28515625" bestFit="1" customWidth="1"/>
    <col min="15628" max="15628" width="16" bestFit="1" customWidth="1"/>
    <col min="15629" max="15629" width="64.28515625" bestFit="1" customWidth="1"/>
    <col min="15874" max="15874" width="4.5703125" customWidth="1"/>
    <col min="15875" max="15875" width="28.85546875" customWidth="1"/>
    <col min="15876" max="15876" width="14.140625" customWidth="1"/>
    <col min="15877" max="15877" width="47.85546875" bestFit="1" customWidth="1"/>
    <col min="15878" max="15878" width="0" hidden="1" customWidth="1"/>
    <col min="15879" max="15879" width="0" hidden="1" bestFit="1" customWidth="1"/>
    <col min="15880" max="15880" width="10.140625" customWidth="1"/>
    <col min="15881" max="15881" width="11" customWidth="1"/>
    <col min="15882" max="15882" width="11.140625" customWidth="1"/>
    <col min="15883" max="15883" width="14.28515625" bestFit="1" customWidth="1"/>
    <col min="15884" max="15884" width="16" bestFit="1" customWidth="1"/>
    <col min="15885" max="15885" width="64.28515625" bestFit="1" customWidth="1"/>
    <col min="16130" max="16130" width="4.5703125" customWidth="1"/>
    <col min="16131" max="16131" width="28.85546875" customWidth="1"/>
    <col min="16132" max="16132" width="14.140625" customWidth="1"/>
    <col min="16133" max="16133" width="47.85546875" bestFit="1" customWidth="1"/>
    <col min="16134" max="16134" width="0" hidden="1" customWidth="1"/>
    <col min="16135" max="16135" width="0" hidden="1" bestFit="1" customWidth="1"/>
    <col min="16136" max="16136" width="10.140625" customWidth="1"/>
    <col min="16137" max="16137" width="11" customWidth="1"/>
    <col min="16138" max="16138" width="11.140625" customWidth="1"/>
    <col min="16139" max="16139" width="14.28515625" bestFit="1" customWidth="1"/>
    <col min="16140" max="16140" width="16" bestFit="1" customWidth="1"/>
    <col min="16141" max="16141" width="64.28515625" bestFit="1" customWidth="1"/>
  </cols>
  <sheetData>
    <row r="1" spans="1:257" ht="15.75" x14ac:dyDescent="0.25">
      <c r="A1" s="87" t="s">
        <v>42</v>
      </c>
      <c r="B1" s="87"/>
      <c r="C1" s="87"/>
      <c r="D1" s="87"/>
    </row>
    <row r="2" spans="1:257" ht="15.75" x14ac:dyDescent="0.25">
      <c r="A2" s="4"/>
      <c r="B2" s="4"/>
      <c r="C2" s="4"/>
      <c r="D2" s="4"/>
    </row>
    <row r="3" spans="1:257" s="7" customFormat="1" x14ac:dyDescent="0.25">
      <c r="A3" s="85" t="s">
        <v>0</v>
      </c>
      <c r="B3" s="85" t="s">
        <v>1</v>
      </c>
      <c r="C3" s="85" t="s">
        <v>2</v>
      </c>
      <c r="D3" s="85" t="s">
        <v>3</v>
      </c>
      <c r="E3" s="5" t="s">
        <v>4</v>
      </c>
      <c r="F3" s="5" t="s">
        <v>5</v>
      </c>
      <c r="G3" s="85" t="s">
        <v>114</v>
      </c>
      <c r="H3" s="88" t="s">
        <v>6</v>
      </c>
      <c r="I3" s="88"/>
      <c r="J3" s="85" t="s">
        <v>7</v>
      </c>
      <c r="K3" s="83" t="s">
        <v>8</v>
      </c>
      <c r="L3" s="83" t="s">
        <v>9</v>
      </c>
      <c r="M3" s="85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x14ac:dyDescent="0.25">
      <c r="A4" s="86"/>
      <c r="B4" s="86"/>
      <c r="C4" s="86"/>
      <c r="D4" s="86"/>
      <c r="E4" s="5"/>
      <c r="F4" s="5"/>
      <c r="G4" s="86"/>
      <c r="H4" s="5" t="s">
        <v>11</v>
      </c>
      <c r="I4" s="5" t="s">
        <v>12</v>
      </c>
      <c r="J4" s="86"/>
      <c r="K4" s="84"/>
      <c r="L4" s="84"/>
      <c r="M4" s="8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x14ac:dyDescent="0.25">
      <c r="A5" s="8">
        <v>1</v>
      </c>
      <c r="B5" s="8" t="s">
        <v>13</v>
      </c>
      <c r="C5" s="9" t="s">
        <v>109</v>
      </c>
      <c r="D5" s="10" t="s">
        <v>17</v>
      </c>
      <c r="E5" s="11"/>
      <c r="F5" s="12">
        <v>1</v>
      </c>
      <c r="G5" s="12" t="s">
        <v>115</v>
      </c>
      <c r="H5" s="13">
        <v>4</v>
      </c>
      <c r="I5" s="13">
        <v>0.5</v>
      </c>
      <c r="J5" s="12">
        <v>19000</v>
      </c>
      <c r="K5" s="12">
        <f>H5*I5*J5</f>
        <v>38000</v>
      </c>
      <c r="L5" s="14"/>
      <c r="M5" s="8" t="s">
        <v>14</v>
      </c>
    </row>
    <row r="6" spans="1:257" x14ac:dyDescent="0.25">
      <c r="A6" s="8"/>
      <c r="B6" s="8"/>
      <c r="C6" s="8" t="s">
        <v>109</v>
      </c>
      <c r="D6" s="10" t="s">
        <v>18</v>
      </c>
      <c r="E6" s="11"/>
      <c r="F6" s="12">
        <v>1</v>
      </c>
      <c r="G6" s="12" t="s">
        <v>115</v>
      </c>
      <c r="H6" s="13">
        <v>4</v>
      </c>
      <c r="I6" s="13">
        <v>0.7</v>
      </c>
      <c r="J6" s="12">
        <v>19000</v>
      </c>
      <c r="K6" s="12">
        <f t="shared" ref="K6:K30" si="0">H6*I6*J6</f>
        <v>53200</v>
      </c>
      <c r="L6" s="14"/>
      <c r="M6" s="8" t="s">
        <v>14</v>
      </c>
    </row>
    <row r="7" spans="1:257" x14ac:dyDescent="0.25">
      <c r="A7" s="8"/>
      <c r="B7" s="8"/>
      <c r="C7" s="9" t="s">
        <v>109</v>
      </c>
      <c r="D7" s="10" t="s">
        <v>39</v>
      </c>
      <c r="E7" s="11"/>
      <c r="F7" s="12">
        <v>1</v>
      </c>
      <c r="G7" s="12" t="s">
        <v>115</v>
      </c>
      <c r="H7" s="13">
        <v>5</v>
      </c>
      <c r="I7" s="13">
        <v>1</v>
      </c>
      <c r="J7" s="12">
        <v>19000</v>
      </c>
      <c r="K7" s="12">
        <f t="shared" si="0"/>
        <v>95000</v>
      </c>
      <c r="L7" s="14"/>
      <c r="M7" s="8" t="s">
        <v>14</v>
      </c>
    </row>
    <row r="8" spans="1:257" x14ac:dyDescent="0.25">
      <c r="A8" s="8"/>
      <c r="B8" s="8"/>
      <c r="C8" s="8" t="s">
        <v>109</v>
      </c>
      <c r="D8" s="10" t="s">
        <v>19</v>
      </c>
      <c r="E8" s="11"/>
      <c r="F8" s="12">
        <v>1</v>
      </c>
      <c r="G8" s="12" t="s">
        <v>115</v>
      </c>
      <c r="H8" s="13">
        <v>4</v>
      </c>
      <c r="I8" s="13">
        <v>0.5</v>
      </c>
      <c r="J8" s="12">
        <v>19000</v>
      </c>
      <c r="K8" s="12">
        <f t="shared" si="0"/>
        <v>38000</v>
      </c>
      <c r="L8" s="14"/>
      <c r="M8" s="8" t="s">
        <v>14</v>
      </c>
    </row>
    <row r="9" spans="1:257" x14ac:dyDescent="0.25">
      <c r="A9" s="8"/>
      <c r="B9" s="8"/>
      <c r="C9" s="9" t="s">
        <v>109</v>
      </c>
      <c r="D9" s="10" t="s">
        <v>20</v>
      </c>
      <c r="E9" s="11"/>
      <c r="F9" s="12">
        <v>1</v>
      </c>
      <c r="G9" s="12" t="s">
        <v>115</v>
      </c>
      <c r="H9" s="13">
        <v>4</v>
      </c>
      <c r="I9" s="13">
        <v>1</v>
      </c>
      <c r="J9" s="12">
        <v>19000</v>
      </c>
      <c r="K9" s="12">
        <f t="shared" si="0"/>
        <v>76000</v>
      </c>
      <c r="L9" s="14"/>
      <c r="M9" s="8" t="s">
        <v>14</v>
      </c>
    </row>
    <row r="10" spans="1:257" x14ac:dyDescent="0.25">
      <c r="A10" s="8"/>
      <c r="B10" s="8"/>
      <c r="C10" s="8" t="s">
        <v>109</v>
      </c>
      <c r="D10" s="10" t="s">
        <v>21</v>
      </c>
      <c r="E10" s="11"/>
      <c r="F10" s="12">
        <v>1</v>
      </c>
      <c r="G10" s="12" t="s">
        <v>115</v>
      </c>
      <c r="H10" s="13">
        <v>4</v>
      </c>
      <c r="I10" s="13">
        <v>1</v>
      </c>
      <c r="J10" s="12">
        <v>19000</v>
      </c>
      <c r="K10" s="12">
        <f t="shared" si="0"/>
        <v>76000</v>
      </c>
      <c r="L10" s="14"/>
      <c r="M10" s="8" t="s">
        <v>14</v>
      </c>
    </row>
    <row r="11" spans="1:257" x14ac:dyDescent="0.25">
      <c r="A11" s="8"/>
      <c r="B11" s="8"/>
      <c r="C11" s="9" t="s">
        <v>109</v>
      </c>
      <c r="D11" s="10" t="s">
        <v>22</v>
      </c>
      <c r="E11" s="11"/>
      <c r="F11" s="12">
        <v>1</v>
      </c>
      <c r="G11" s="12" t="s">
        <v>115</v>
      </c>
      <c r="H11" s="13">
        <v>6</v>
      </c>
      <c r="I11" s="13">
        <v>1</v>
      </c>
      <c r="J11" s="12">
        <v>19000</v>
      </c>
      <c r="K11" s="12">
        <f t="shared" si="0"/>
        <v>114000</v>
      </c>
      <c r="L11" s="14"/>
      <c r="M11" s="8" t="s">
        <v>14</v>
      </c>
    </row>
    <row r="12" spans="1:257" x14ac:dyDescent="0.25">
      <c r="A12" s="8"/>
      <c r="B12" s="8"/>
      <c r="C12" s="8" t="s">
        <v>110</v>
      </c>
      <c r="D12" s="10" t="s">
        <v>23</v>
      </c>
      <c r="E12" s="11"/>
      <c r="F12" s="12">
        <v>1</v>
      </c>
      <c r="G12" s="12" t="s">
        <v>116</v>
      </c>
      <c r="H12" s="13">
        <v>4</v>
      </c>
      <c r="I12" s="13">
        <v>0.7</v>
      </c>
      <c r="J12" s="12">
        <v>19000</v>
      </c>
      <c r="K12" s="12">
        <f t="shared" si="0"/>
        <v>53200</v>
      </c>
      <c r="L12" s="14"/>
      <c r="M12" s="8" t="s">
        <v>14</v>
      </c>
    </row>
    <row r="13" spans="1:257" x14ac:dyDescent="0.25">
      <c r="A13" s="8"/>
      <c r="B13" s="8"/>
      <c r="C13" s="8" t="s">
        <v>110</v>
      </c>
      <c r="D13" s="10" t="s">
        <v>24</v>
      </c>
      <c r="E13" s="11"/>
      <c r="F13" s="12">
        <v>1</v>
      </c>
      <c r="G13" s="12" t="s">
        <v>116</v>
      </c>
      <c r="H13" s="13">
        <v>2.5</v>
      </c>
      <c r="I13" s="13">
        <v>0.6</v>
      </c>
      <c r="J13" s="12">
        <v>19000</v>
      </c>
      <c r="K13" s="12">
        <f t="shared" si="0"/>
        <v>28500</v>
      </c>
      <c r="L13" s="14"/>
      <c r="M13" s="8" t="s">
        <v>14</v>
      </c>
    </row>
    <row r="14" spans="1:257" x14ac:dyDescent="0.25">
      <c r="A14" s="8"/>
      <c r="B14" s="8"/>
      <c r="C14" s="8" t="s">
        <v>110</v>
      </c>
      <c r="D14" s="10" t="s">
        <v>25</v>
      </c>
      <c r="E14" s="11"/>
      <c r="F14" s="12">
        <v>1</v>
      </c>
      <c r="G14" s="12" t="s">
        <v>116</v>
      </c>
      <c r="H14" s="13">
        <v>3</v>
      </c>
      <c r="I14" s="13">
        <v>1</v>
      </c>
      <c r="J14" s="12">
        <v>19000</v>
      </c>
      <c r="K14" s="12">
        <f t="shared" si="0"/>
        <v>57000</v>
      </c>
      <c r="L14" s="14"/>
      <c r="M14" s="8" t="s">
        <v>14</v>
      </c>
    </row>
    <row r="15" spans="1:257" x14ac:dyDescent="0.25">
      <c r="A15" s="8"/>
      <c r="B15" s="8"/>
      <c r="C15" s="8" t="s">
        <v>110</v>
      </c>
      <c r="D15" s="10" t="s">
        <v>26</v>
      </c>
      <c r="E15" s="11"/>
      <c r="F15" s="12">
        <v>1</v>
      </c>
      <c r="G15" s="12" t="s">
        <v>116</v>
      </c>
      <c r="H15" s="13">
        <v>3</v>
      </c>
      <c r="I15" s="13">
        <v>1</v>
      </c>
      <c r="J15" s="12">
        <v>19000</v>
      </c>
      <c r="K15" s="12">
        <f t="shared" si="0"/>
        <v>57000</v>
      </c>
      <c r="L15" s="14"/>
      <c r="M15" s="8" t="s">
        <v>14</v>
      </c>
    </row>
    <row r="16" spans="1:257" x14ac:dyDescent="0.25">
      <c r="A16" s="8"/>
      <c r="B16" s="8"/>
      <c r="C16" s="8" t="s">
        <v>111</v>
      </c>
      <c r="D16" s="10" t="s">
        <v>27</v>
      </c>
      <c r="E16" s="11"/>
      <c r="F16" s="12">
        <v>1</v>
      </c>
      <c r="G16" s="12" t="s">
        <v>117</v>
      </c>
      <c r="H16" s="13">
        <v>3</v>
      </c>
      <c r="I16" s="13">
        <v>0.7</v>
      </c>
      <c r="J16" s="12">
        <v>19000</v>
      </c>
      <c r="K16" s="12">
        <f t="shared" si="0"/>
        <v>39899.999999999993</v>
      </c>
      <c r="L16" s="14"/>
      <c r="M16" s="8" t="s">
        <v>14</v>
      </c>
    </row>
    <row r="17" spans="1:13" x14ac:dyDescent="0.25">
      <c r="A17" s="8"/>
      <c r="B17" s="8"/>
      <c r="C17" s="8" t="s">
        <v>111</v>
      </c>
      <c r="D17" s="10" t="s">
        <v>28</v>
      </c>
      <c r="E17" s="11"/>
      <c r="F17" s="12">
        <v>1</v>
      </c>
      <c r="G17" s="12" t="s">
        <v>117</v>
      </c>
      <c r="H17" s="13">
        <v>3</v>
      </c>
      <c r="I17" s="13">
        <v>0.7</v>
      </c>
      <c r="J17" s="12">
        <v>19000</v>
      </c>
      <c r="K17" s="12">
        <f t="shared" si="0"/>
        <v>39899.999999999993</v>
      </c>
      <c r="L17" s="14"/>
      <c r="M17" s="8" t="s">
        <v>14</v>
      </c>
    </row>
    <row r="18" spans="1:13" x14ac:dyDescent="0.25">
      <c r="A18" s="8"/>
      <c r="B18" s="8"/>
      <c r="C18" s="8" t="s">
        <v>112</v>
      </c>
      <c r="D18" s="10" t="s">
        <v>29</v>
      </c>
      <c r="E18" s="11"/>
      <c r="F18" s="12">
        <v>1</v>
      </c>
      <c r="G18" s="12" t="s">
        <v>118</v>
      </c>
      <c r="H18" s="13">
        <v>6</v>
      </c>
      <c r="I18" s="13">
        <v>0.7</v>
      </c>
      <c r="J18" s="12">
        <v>19000</v>
      </c>
      <c r="K18" s="12">
        <f t="shared" si="0"/>
        <v>79799.999999999985</v>
      </c>
      <c r="L18" s="14"/>
      <c r="M18" s="8" t="s">
        <v>14</v>
      </c>
    </row>
    <row r="19" spans="1:13" x14ac:dyDescent="0.25">
      <c r="A19" s="8"/>
      <c r="B19" s="8"/>
      <c r="C19" s="8" t="s">
        <v>112</v>
      </c>
      <c r="D19" s="10" t="s">
        <v>30</v>
      </c>
      <c r="E19" s="11"/>
      <c r="F19" s="12">
        <v>1</v>
      </c>
      <c r="G19" s="12" t="s">
        <v>119</v>
      </c>
      <c r="H19" s="13">
        <v>2.5</v>
      </c>
      <c r="I19" s="13">
        <v>1</v>
      </c>
      <c r="J19" s="12">
        <v>19000</v>
      </c>
      <c r="K19" s="12">
        <f t="shared" si="0"/>
        <v>47500</v>
      </c>
      <c r="L19" s="14"/>
      <c r="M19" s="8" t="s">
        <v>14</v>
      </c>
    </row>
    <row r="20" spans="1:13" x14ac:dyDescent="0.25">
      <c r="A20" s="8"/>
      <c r="B20" s="8"/>
      <c r="C20" s="8" t="s">
        <v>113</v>
      </c>
      <c r="D20" s="10" t="s">
        <v>31</v>
      </c>
      <c r="E20" s="11"/>
      <c r="F20" s="12">
        <v>1</v>
      </c>
      <c r="G20" s="12" t="s">
        <v>120</v>
      </c>
      <c r="H20" s="13">
        <v>3</v>
      </c>
      <c r="I20" s="13">
        <v>0.6</v>
      </c>
      <c r="J20" s="12">
        <v>19000</v>
      </c>
      <c r="K20" s="12">
        <f t="shared" si="0"/>
        <v>34200</v>
      </c>
      <c r="L20" s="14"/>
      <c r="M20" s="8" t="s">
        <v>14</v>
      </c>
    </row>
    <row r="21" spans="1:13" x14ac:dyDescent="0.25">
      <c r="A21" s="8"/>
      <c r="B21" s="8"/>
      <c r="C21" s="8" t="s">
        <v>113</v>
      </c>
      <c r="D21" s="10" t="s">
        <v>32</v>
      </c>
      <c r="E21" s="11"/>
      <c r="F21" s="12"/>
      <c r="G21" s="12" t="s">
        <v>120</v>
      </c>
      <c r="H21" s="13">
        <v>3</v>
      </c>
      <c r="I21" s="13">
        <v>0.6</v>
      </c>
      <c r="J21" s="12">
        <v>19000</v>
      </c>
      <c r="K21" s="12">
        <f t="shared" si="0"/>
        <v>34200</v>
      </c>
      <c r="L21" s="14"/>
      <c r="M21" s="8" t="s">
        <v>14</v>
      </c>
    </row>
    <row r="22" spans="1:13" x14ac:dyDescent="0.25">
      <c r="A22" s="8"/>
      <c r="B22" s="8"/>
      <c r="C22" s="8" t="s">
        <v>113</v>
      </c>
      <c r="D22" s="10" t="s">
        <v>33</v>
      </c>
      <c r="E22" s="11"/>
      <c r="F22" s="12"/>
      <c r="G22" s="12" t="s">
        <v>120</v>
      </c>
      <c r="H22" s="13">
        <v>3</v>
      </c>
      <c r="I22" s="13">
        <v>0.6</v>
      </c>
      <c r="J22" s="12">
        <v>19000</v>
      </c>
      <c r="K22" s="12">
        <f t="shared" si="0"/>
        <v>34200</v>
      </c>
      <c r="L22" s="14"/>
      <c r="M22" s="8" t="s">
        <v>14</v>
      </c>
    </row>
    <row r="23" spans="1:13" x14ac:dyDescent="0.25">
      <c r="A23" s="8"/>
      <c r="B23" s="8"/>
      <c r="C23" s="8" t="s">
        <v>113</v>
      </c>
      <c r="D23" s="10" t="s">
        <v>34</v>
      </c>
      <c r="E23" s="11"/>
      <c r="F23" s="12"/>
      <c r="G23" s="12" t="s">
        <v>120</v>
      </c>
      <c r="H23" s="13">
        <v>2.5</v>
      </c>
      <c r="I23" s="13">
        <v>0.5</v>
      </c>
      <c r="J23" s="12">
        <v>19000</v>
      </c>
      <c r="K23" s="12">
        <f t="shared" si="0"/>
        <v>23750</v>
      </c>
      <c r="L23" s="14"/>
      <c r="M23" s="8" t="s">
        <v>14</v>
      </c>
    </row>
    <row r="24" spans="1:13" x14ac:dyDescent="0.25">
      <c r="A24" s="8"/>
      <c r="B24" s="8"/>
      <c r="C24" s="8" t="s">
        <v>113</v>
      </c>
      <c r="D24" s="10" t="s">
        <v>35</v>
      </c>
      <c r="E24" s="11"/>
      <c r="F24" s="12"/>
      <c r="G24" s="12" t="s">
        <v>120</v>
      </c>
      <c r="H24" s="13">
        <v>2.5</v>
      </c>
      <c r="I24" s="13">
        <v>0.5</v>
      </c>
      <c r="J24" s="12">
        <v>19000</v>
      </c>
      <c r="K24" s="12">
        <f t="shared" si="0"/>
        <v>23750</v>
      </c>
      <c r="L24" s="14"/>
      <c r="M24" s="8" t="s">
        <v>14</v>
      </c>
    </row>
    <row r="25" spans="1:13" x14ac:dyDescent="0.25">
      <c r="A25" s="8"/>
      <c r="B25" s="8"/>
      <c r="C25" s="8" t="s">
        <v>113</v>
      </c>
      <c r="D25" s="10" t="s">
        <v>36</v>
      </c>
      <c r="E25" s="11"/>
      <c r="F25" s="12"/>
      <c r="G25" s="12" t="s">
        <v>120</v>
      </c>
      <c r="H25" s="13">
        <v>3</v>
      </c>
      <c r="I25" s="13">
        <v>0.9</v>
      </c>
      <c r="J25" s="12">
        <v>19000</v>
      </c>
      <c r="K25" s="12">
        <f t="shared" si="0"/>
        <v>51300</v>
      </c>
      <c r="L25" s="14"/>
      <c r="M25" s="8" t="s">
        <v>14</v>
      </c>
    </row>
    <row r="26" spans="1:13" x14ac:dyDescent="0.25">
      <c r="A26" s="8"/>
      <c r="B26" s="8"/>
      <c r="C26" s="8" t="s">
        <v>113</v>
      </c>
      <c r="D26" s="10" t="s">
        <v>37</v>
      </c>
      <c r="E26" s="11"/>
      <c r="F26" s="12"/>
      <c r="G26" s="12" t="s">
        <v>120</v>
      </c>
      <c r="H26" s="13">
        <v>3</v>
      </c>
      <c r="I26" s="13">
        <v>0.5</v>
      </c>
      <c r="J26" s="12">
        <v>19000</v>
      </c>
      <c r="K26" s="12">
        <f t="shared" si="0"/>
        <v>28500</v>
      </c>
      <c r="L26" s="14"/>
      <c r="M26" s="8" t="s">
        <v>14</v>
      </c>
    </row>
    <row r="27" spans="1:13" x14ac:dyDescent="0.25">
      <c r="A27" s="8"/>
      <c r="B27" s="8"/>
      <c r="C27" s="8" t="s">
        <v>112</v>
      </c>
      <c r="D27" s="10" t="s">
        <v>38</v>
      </c>
      <c r="E27" s="11"/>
      <c r="F27" s="12"/>
      <c r="G27" s="12" t="s">
        <v>119</v>
      </c>
      <c r="H27" s="13">
        <v>2.5</v>
      </c>
      <c r="I27" s="13">
        <v>0.5</v>
      </c>
      <c r="J27" s="12">
        <v>19000</v>
      </c>
      <c r="K27" s="12">
        <f t="shared" si="0"/>
        <v>23750</v>
      </c>
      <c r="L27" s="14"/>
      <c r="M27" s="8" t="s">
        <v>14</v>
      </c>
    </row>
    <row r="28" spans="1:13" x14ac:dyDescent="0.25">
      <c r="A28" s="8"/>
      <c r="B28" s="8"/>
      <c r="C28" s="8" t="s">
        <v>107</v>
      </c>
      <c r="D28" s="10" t="s">
        <v>40</v>
      </c>
      <c r="E28" s="11"/>
      <c r="F28" s="12"/>
      <c r="G28" s="12" t="s">
        <v>121</v>
      </c>
      <c r="H28" s="13">
        <v>1.5</v>
      </c>
      <c r="I28" s="13">
        <v>0.7</v>
      </c>
      <c r="J28" s="12">
        <v>19000</v>
      </c>
      <c r="K28" s="12">
        <f t="shared" si="0"/>
        <v>19949.999999999996</v>
      </c>
      <c r="L28" s="14"/>
      <c r="M28" s="8" t="s">
        <v>14</v>
      </c>
    </row>
    <row r="29" spans="1:13" x14ac:dyDescent="0.25">
      <c r="A29" s="8"/>
      <c r="B29" s="8"/>
      <c r="C29" s="8" t="s">
        <v>107</v>
      </c>
      <c r="D29" s="10" t="s">
        <v>41</v>
      </c>
      <c r="E29" s="11"/>
      <c r="F29" s="12"/>
      <c r="G29" s="12" t="s">
        <v>121</v>
      </c>
      <c r="H29" s="13">
        <v>1.5</v>
      </c>
      <c r="I29" s="13">
        <v>0.7</v>
      </c>
      <c r="J29" s="12">
        <v>19000</v>
      </c>
      <c r="K29" s="12">
        <f t="shared" si="0"/>
        <v>19949.999999999996</v>
      </c>
      <c r="L29" s="14"/>
      <c r="M29" s="8" t="s">
        <v>14</v>
      </c>
    </row>
    <row r="30" spans="1:13" x14ac:dyDescent="0.25">
      <c r="A30" s="8"/>
      <c r="B30" s="8"/>
      <c r="C30" s="8" t="s">
        <v>108</v>
      </c>
      <c r="D30" s="10" t="s">
        <v>43</v>
      </c>
      <c r="E30" s="11"/>
      <c r="F30" s="12"/>
      <c r="G30" s="12" t="s">
        <v>121</v>
      </c>
      <c r="H30" s="13">
        <v>3</v>
      </c>
      <c r="I30" s="13">
        <v>1</v>
      </c>
      <c r="J30" s="12">
        <v>19000</v>
      </c>
      <c r="K30" s="12">
        <f t="shared" si="0"/>
        <v>57000</v>
      </c>
      <c r="L30" s="14"/>
      <c r="M30" s="8" t="s">
        <v>14</v>
      </c>
    </row>
    <row r="31" spans="1:13" x14ac:dyDescent="0.25">
      <c r="A31" s="8"/>
      <c r="B31" s="8"/>
      <c r="C31" s="8" t="s">
        <v>108</v>
      </c>
      <c r="D31" s="10" t="s">
        <v>43</v>
      </c>
      <c r="E31" s="11"/>
      <c r="F31" s="12"/>
      <c r="G31" s="12" t="s">
        <v>121</v>
      </c>
      <c r="H31" s="13">
        <v>3</v>
      </c>
      <c r="I31" s="13">
        <v>1</v>
      </c>
      <c r="J31" s="12">
        <v>19000</v>
      </c>
      <c r="K31" s="12">
        <f t="shared" ref="K31:K45" si="1">H31*I31*J31</f>
        <v>57000</v>
      </c>
      <c r="L31" s="14"/>
      <c r="M31" s="8" t="s">
        <v>14</v>
      </c>
    </row>
    <row r="32" spans="1:13" x14ac:dyDescent="0.25">
      <c r="A32" s="8"/>
      <c r="B32" s="8"/>
      <c r="C32" s="8" t="s">
        <v>106</v>
      </c>
      <c r="D32" s="10" t="s">
        <v>95</v>
      </c>
      <c r="E32" s="11"/>
      <c r="F32" s="12"/>
      <c r="G32" s="12" t="s">
        <v>122</v>
      </c>
      <c r="H32" s="13">
        <v>3.5</v>
      </c>
      <c r="I32" s="13">
        <v>1.2</v>
      </c>
      <c r="J32" s="12">
        <v>19000</v>
      </c>
      <c r="K32" s="12">
        <f t="shared" si="1"/>
        <v>79800</v>
      </c>
      <c r="L32" s="14"/>
      <c r="M32" s="8" t="s">
        <v>14</v>
      </c>
    </row>
    <row r="33" spans="1:257" x14ac:dyDescent="0.25">
      <c r="A33" s="8"/>
      <c r="B33" s="8"/>
      <c r="C33" s="8" t="s">
        <v>106</v>
      </c>
      <c r="D33" s="10" t="s">
        <v>96</v>
      </c>
      <c r="E33" s="11"/>
      <c r="F33" s="12"/>
      <c r="G33" s="12" t="s">
        <v>122</v>
      </c>
      <c r="H33" s="13">
        <v>3.5</v>
      </c>
      <c r="I33" s="13">
        <v>1.5</v>
      </c>
      <c r="J33" s="12">
        <v>19000</v>
      </c>
      <c r="K33" s="12">
        <f t="shared" si="1"/>
        <v>99750</v>
      </c>
      <c r="L33" s="14"/>
      <c r="M33" s="8" t="s">
        <v>14</v>
      </c>
    </row>
    <row r="34" spans="1:257" x14ac:dyDescent="0.25">
      <c r="A34" s="8"/>
      <c r="B34" s="8"/>
      <c r="C34" s="8" t="s">
        <v>106</v>
      </c>
      <c r="D34" s="10" t="s">
        <v>97</v>
      </c>
      <c r="E34" s="11"/>
      <c r="F34" s="12"/>
      <c r="G34" s="12" t="s">
        <v>122</v>
      </c>
      <c r="H34" s="13">
        <v>3.5</v>
      </c>
      <c r="I34" s="13">
        <v>1.5</v>
      </c>
      <c r="J34" s="12">
        <v>19000</v>
      </c>
      <c r="K34" s="12">
        <f t="shared" si="1"/>
        <v>99750</v>
      </c>
      <c r="L34" s="14"/>
      <c r="M34" s="8" t="s">
        <v>14</v>
      </c>
    </row>
    <row r="35" spans="1:257" x14ac:dyDescent="0.25">
      <c r="A35" s="8"/>
      <c r="B35" s="8"/>
      <c r="C35" s="8" t="s">
        <v>106</v>
      </c>
      <c r="D35" s="10" t="s">
        <v>98</v>
      </c>
      <c r="E35" s="11"/>
      <c r="F35" s="12"/>
      <c r="G35" s="12" t="s">
        <v>123</v>
      </c>
      <c r="H35" s="13">
        <v>1.5</v>
      </c>
      <c r="I35" s="13">
        <v>1</v>
      </c>
      <c r="J35" s="12">
        <v>19000</v>
      </c>
      <c r="K35" s="12">
        <f t="shared" si="1"/>
        <v>28500</v>
      </c>
      <c r="L35" s="14"/>
      <c r="M35" s="8" t="s">
        <v>14</v>
      </c>
    </row>
    <row r="36" spans="1:257" x14ac:dyDescent="0.25">
      <c r="A36" s="8"/>
      <c r="B36" s="8"/>
      <c r="C36" s="8" t="s">
        <v>106</v>
      </c>
      <c r="D36" s="10" t="s">
        <v>99</v>
      </c>
      <c r="E36" s="11"/>
      <c r="F36" s="12"/>
      <c r="G36" s="12" t="s">
        <v>123</v>
      </c>
      <c r="H36" s="13">
        <v>2</v>
      </c>
      <c r="I36" s="13">
        <v>1.5</v>
      </c>
      <c r="J36" s="12">
        <v>19000</v>
      </c>
      <c r="K36" s="12">
        <f t="shared" si="1"/>
        <v>57000</v>
      </c>
      <c r="L36" s="14"/>
      <c r="M36" s="8" t="s">
        <v>14</v>
      </c>
    </row>
    <row r="37" spans="1:257" x14ac:dyDescent="0.25">
      <c r="A37" s="8"/>
      <c r="B37" s="8"/>
      <c r="C37" s="8" t="s">
        <v>106</v>
      </c>
      <c r="D37" s="10" t="s">
        <v>99</v>
      </c>
      <c r="E37" s="11"/>
      <c r="F37" s="12"/>
      <c r="G37" s="12" t="s">
        <v>123</v>
      </c>
      <c r="H37" s="13">
        <v>2</v>
      </c>
      <c r="I37" s="13">
        <v>1.5</v>
      </c>
      <c r="J37" s="12">
        <v>19000</v>
      </c>
      <c r="K37" s="12">
        <f t="shared" si="1"/>
        <v>57000</v>
      </c>
      <c r="L37" s="14"/>
      <c r="M37" s="8" t="s">
        <v>14</v>
      </c>
    </row>
    <row r="38" spans="1:257" x14ac:dyDescent="0.25">
      <c r="A38" s="8"/>
      <c r="B38" s="8"/>
      <c r="C38" s="8" t="s">
        <v>106</v>
      </c>
      <c r="D38" s="10" t="s">
        <v>100</v>
      </c>
      <c r="E38" s="11"/>
      <c r="F38" s="12"/>
      <c r="G38" s="12" t="s">
        <v>123</v>
      </c>
      <c r="H38" s="13">
        <v>3</v>
      </c>
      <c r="I38" s="13">
        <v>1</v>
      </c>
      <c r="J38" s="12">
        <v>19000</v>
      </c>
      <c r="K38" s="12">
        <f t="shared" si="1"/>
        <v>57000</v>
      </c>
      <c r="L38" s="14"/>
      <c r="M38" s="8" t="s">
        <v>14</v>
      </c>
    </row>
    <row r="39" spans="1:257" x14ac:dyDescent="0.25">
      <c r="A39" s="8"/>
      <c r="B39" s="8"/>
      <c r="C39" s="8" t="s">
        <v>106</v>
      </c>
      <c r="D39" s="10" t="s">
        <v>101</v>
      </c>
      <c r="E39" s="11"/>
      <c r="F39" s="12"/>
      <c r="G39" s="12" t="s">
        <v>123</v>
      </c>
      <c r="H39" s="13">
        <v>1.5</v>
      </c>
      <c r="I39" s="13">
        <v>1</v>
      </c>
      <c r="J39" s="12">
        <v>19000</v>
      </c>
      <c r="K39" s="12">
        <f t="shared" si="1"/>
        <v>28500</v>
      </c>
      <c r="L39" s="14"/>
      <c r="M39" s="8" t="s">
        <v>14</v>
      </c>
    </row>
    <row r="40" spans="1:257" x14ac:dyDescent="0.25">
      <c r="A40" s="8"/>
      <c r="B40" s="8"/>
      <c r="C40" s="8" t="s">
        <v>106</v>
      </c>
      <c r="D40" s="10" t="s">
        <v>101</v>
      </c>
      <c r="E40" s="11"/>
      <c r="F40" s="12"/>
      <c r="G40" s="12" t="s">
        <v>123</v>
      </c>
      <c r="H40" s="13">
        <v>1.5</v>
      </c>
      <c r="I40" s="13">
        <v>1</v>
      </c>
      <c r="J40" s="12">
        <v>19000</v>
      </c>
      <c r="K40" s="12">
        <f t="shared" si="1"/>
        <v>28500</v>
      </c>
      <c r="L40" s="14"/>
      <c r="M40" s="8" t="s">
        <v>14</v>
      </c>
    </row>
    <row r="41" spans="1:257" x14ac:dyDescent="0.25">
      <c r="A41" s="8"/>
      <c r="B41" s="8"/>
      <c r="C41" s="8" t="s">
        <v>106</v>
      </c>
      <c r="D41" s="10" t="s">
        <v>102</v>
      </c>
      <c r="E41" s="11"/>
      <c r="F41" s="12"/>
      <c r="G41" s="12" t="s">
        <v>123</v>
      </c>
      <c r="H41" s="13">
        <v>1.5</v>
      </c>
      <c r="I41" s="13">
        <v>0.5</v>
      </c>
      <c r="J41" s="12">
        <v>19000</v>
      </c>
      <c r="K41" s="12">
        <f t="shared" si="1"/>
        <v>14250</v>
      </c>
      <c r="L41" s="14"/>
      <c r="M41" s="8" t="s">
        <v>14</v>
      </c>
    </row>
    <row r="42" spans="1:257" x14ac:dyDescent="0.25">
      <c r="A42" s="8"/>
      <c r="B42" s="8"/>
      <c r="C42" s="8" t="s">
        <v>106</v>
      </c>
      <c r="D42" s="10" t="s">
        <v>102</v>
      </c>
      <c r="E42" s="11"/>
      <c r="F42" s="12"/>
      <c r="G42" s="12" t="s">
        <v>123</v>
      </c>
      <c r="H42" s="13">
        <v>1.5</v>
      </c>
      <c r="I42" s="13">
        <v>0.5</v>
      </c>
      <c r="J42" s="12">
        <v>19000</v>
      </c>
      <c r="K42" s="12">
        <f t="shared" si="1"/>
        <v>14250</v>
      </c>
      <c r="L42" s="14"/>
      <c r="M42" s="8" t="s">
        <v>14</v>
      </c>
    </row>
    <row r="43" spans="1:257" x14ac:dyDescent="0.25">
      <c r="A43" s="8"/>
      <c r="B43" s="8"/>
      <c r="C43" s="8" t="s">
        <v>106</v>
      </c>
      <c r="D43" s="10" t="s">
        <v>103</v>
      </c>
      <c r="E43" s="11"/>
      <c r="F43" s="12"/>
      <c r="G43" s="12" t="s">
        <v>123</v>
      </c>
      <c r="H43" s="13">
        <v>1.5</v>
      </c>
      <c r="I43" s="13">
        <v>0.75</v>
      </c>
      <c r="J43" s="12">
        <v>19000</v>
      </c>
      <c r="K43" s="12">
        <f t="shared" si="1"/>
        <v>21375</v>
      </c>
      <c r="L43" s="14"/>
      <c r="M43" s="8" t="s">
        <v>14</v>
      </c>
    </row>
    <row r="44" spans="1:257" x14ac:dyDescent="0.25">
      <c r="A44" s="8"/>
      <c r="B44" s="8"/>
      <c r="C44" s="8" t="s">
        <v>106</v>
      </c>
      <c r="D44" s="10" t="s">
        <v>104</v>
      </c>
      <c r="E44" s="11"/>
      <c r="F44" s="12"/>
      <c r="G44" s="12" t="s">
        <v>123</v>
      </c>
      <c r="H44" s="13">
        <v>3</v>
      </c>
      <c r="I44" s="13">
        <v>1</v>
      </c>
      <c r="J44" s="12">
        <v>19000</v>
      </c>
      <c r="K44" s="12">
        <f t="shared" si="1"/>
        <v>57000</v>
      </c>
      <c r="L44" s="14"/>
      <c r="M44" s="8" t="s">
        <v>14</v>
      </c>
    </row>
    <row r="45" spans="1:257" x14ac:dyDescent="0.25">
      <c r="A45" s="8"/>
      <c r="B45" s="8"/>
      <c r="C45" s="8" t="s">
        <v>106</v>
      </c>
      <c r="D45" s="10" t="s">
        <v>105</v>
      </c>
      <c r="E45" s="11"/>
      <c r="F45" s="12"/>
      <c r="G45" s="12" t="s">
        <v>123</v>
      </c>
      <c r="H45" s="13">
        <v>6</v>
      </c>
      <c r="I45" s="13">
        <v>1.5</v>
      </c>
      <c r="J45" s="12">
        <v>19000</v>
      </c>
      <c r="K45" s="12">
        <f t="shared" si="1"/>
        <v>171000</v>
      </c>
      <c r="L45" s="14"/>
      <c r="M45" s="8" t="s">
        <v>14</v>
      </c>
    </row>
    <row r="46" spans="1:257" x14ac:dyDescent="0.25">
      <c r="A46" s="8"/>
      <c r="B46" s="8"/>
      <c r="C46" s="8"/>
      <c r="D46" s="15" t="s">
        <v>139</v>
      </c>
      <c r="E46" s="15"/>
      <c r="F46" s="15"/>
      <c r="G46" s="15"/>
      <c r="H46" s="15"/>
      <c r="I46" s="15"/>
      <c r="J46" s="15"/>
      <c r="K46" s="15"/>
      <c r="L46" s="14">
        <f>SUM(K5:K45)</f>
        <v>2114225</v>
      </c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x14ac:dyDescent="0.25">
      <c r="A47" s="8"/>
      <c r="B47" s="8"/>
      <c r="C47" s="51" t="s">
        <v>16</v>
      </c>
      <c r="D47" s="54" t="s">
        <v>124</v>
      </c>
      <c r="E47" s="52"/>
      <c r="F47" s="52"/>
      <c r="G47" s="56" t="s">
        <v>140</v>
      </c>
      <c r="H47" s="52"/>
      <c r="I47" s="56">
        <v>1</v>
      </c>
      <c r="J47" s="55">
        <v>10000</v>
      </c>
      <c r="K47" s="55">
        <f>I47*J47</f>
        <v>10000</v>
      </c>
      <c r="L47" s="53"/>
      <c r="M47" s="8" t="s">
        <v>141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x14ac:dyDescent="0.25">
      <c r="A48" s="8"/>
      <c r="B48" s="8"/>
      <c r="C48" s="51"/>
      <c r="D48" s="54" t="s">
        <v>125</v>
      </c>
      <c r="E48" s="52"/>
      <c r="F48" s="52"/>
      <c r="G48" s="56" t="s">
        <v>140</v>
      </c>
      <c r="H48" s="52"/>
      <c r="I48" s="56">
        <v>1</v>
      </c>
      <c r="J48" s="55">
        <v>10000</v>
      </c>
      <c r="K48" s="55">
        <f t="shared" ref="K48:K60" si="2">I48*J48</f>
        <v>10000</v>
      </c>
      <c r="L48" s="53"/>
      <c r="M48" s="8" t="s">
        <v>141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x14ac:dyDescent="0.25">
      <c r="A49" s="8"/>
      <c r="B49" s="8"/>
      <c r="C49" s="51"/>
      <c r="D49" s="54" t="s">
        <v>126</v>
      </c>
      <c r="E49" s="52"/>
      <c r="F49" s="52"/>
      <c r="G49" s="56" t="s">
        <v>140</v>
      </c>
      <c r="H49" s="52"/>
      <c r="I49" s="56">
        <v>1</v>
      </c>
      <c r="J49" s="55">
        <v>10000</v>
      </c>
      <c r="K49" s="55">
        <f t="shared" si="2"/>
        <v>10000</v>
      </c>
      <c r="L49" s="53"/>
      <c r="M49" s="8" t="s">
        <v>141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x14ac:dyDescent="0.25">
      <c r="A50" s="8"/>
      <c r="B50" s="8"/>
      <c r="C50" s="51"/>
      <c r="D50" s="54" t="s">
        <v>127</v>
      </c>
      <c r="E50" s="52"/>
      <c r="F50" s="52"/>
      <c r="G50" s="56" t="s">
        <v>140</v>
      </c>
      <c r="H50" s="52"/>
      <c r="I50" s="56">
        <v>1</v>
      </c>
      <c r="J50" s="55">
        <v>10000</v>
      </c>
      <c r="K50" s="55">
        <f t="shared" si="2"/>
        <v>10000</v>
      </c>
      <c r="L50" s="53"/>
      <c r="M50" s="8" t="s">
        <v>141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x14ac:dyDescent="0.25">
      <c r="A51" s="8"/>
      <c r="B51" s="8"/>
      <c r="C51" s="51"/>
      <c r="D51" s="54" t="s">
        <v>128</v>
      </c>
      <c r="E51" s="52"/>
      <c r="F51" s="52"/>
      <c r="G51" s="56" t="s">
        <v>140</v>
      </c>
      <c r="H51" s="52"/>
      <c r="I51" s="56">
        <v>1</v>
      </c>
      <c r="J51" s="55">
        <v>10000</v>
      </c>
      <c r="K51" s="55">
        <f t="shared" si="2"/>
        <v>10000</v>
      </c>
      <c r="L51" s="53"/>
      <c r="M51" s="8" t="s">
        <v>141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x14ac:dyDescent="0.25">
      <c r="A52" s="8"/>
      <c r="B52" s="8"/>
      <c r="C52" s="51"/>
      <c r="D52" s="54" t="s">
        <v>129</v>
      </c>
      <c r="E52" s="52"/>
      <c r="F52" s="52"/>
      <c r="G52" s="56" t="s">
        <v>140</v>
      </c>
      <c r="H52" s="52"/>
      <c r="I52" s="56">
        <v>1</v>
      </c>
      <c r="J52" s="55">
        <v>10000</v>
      </c>
      <c r="K52" s="55">
        <f t="shared" si="2"/>
        <v>10000</v>
      </c>
      <c r="L52" s="53"/>
      <c r="M52" s="8" t="s">
        <v>141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x14ac:dyDescent="0.25">
      <c r="A53" s="8"/>
      <c r="B53" s="8"/>
      <c r="C53" s="51"/>
      <c r="D53" s="54" t="s">
        <v>130</v>
      </c>
      <c r="E53" s="52"/>
      <c r="F53" s="52"/>
      <c r="G53" s="56" t="s">
        <v>140</v>
      </c>
      <c r="H53" s="52"/>
      <c r="I53" s="56">
        <v>1</v>
      </c>
      <c r="J53" s="55">
        <v>10000</v>
      </c>
      <c r="K53" s="55">
        <f t="shared" si="2"/>
        <v>10000</v>
      </c>
      <c r="L53" s="53"/>
      <c r="M53" s="8" t="s">
        <v>141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 x14ac:dyDescent="0.25">
      <c r="A54" s="8"/>
      <c r="B54" s="8"/>
      <c r="C54" s="51"/>
      <c r="D54" s="54" t="s">
        <v>131</v>
      </c>
      <c r="E54" s="52"/>
      <c r="F54" s="52"/>
      <c r="G54" s="56" t="s">
        <v>140</v>
      </c>
      <c r="H54" s="52"/>
      <c r="I54" s="56">
        <v>1</v>
      </c>
      <c r="J54" s="55">
        <v>10000</v>
      </c>
      <c r="K54" s="55">
        <f t="shared" si="2"/>
        <v>10000</v>
      </c>
      <c r="L54" s="53"/>
      <c r="M54" s="8" t="s">
        <v>141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 x14ac:dyDescent="0.25">
      <c r="A55" s="8"/>
      <c r="B55" s="8"/>
      <c r="C55" s="51"/>
      <c r="D55" s="54" t="s">
        <v>132</v>
      </c>
      <c r="E55" s="52"/>
      <c r="F55" s="52"/>
      <c r="G55" s="56" t="s">
        <v>140</v>
      </c>
      <c r="H55" s="52"/>
      <c r="I55" s="56">
        <v>1</v>
      </c>
      <c r="J55" s="55">
        <v>10000</v>
      </c>
      <c r="K55" s="55">
        <f t="shared" si="2"/>
        <v>10000</v>
      </c>
      <c r="L55" s="53"/>
      <c r="M55" s="8" t="s">
        <v>141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 x14ac:dyDescent="0.25">
      <c r="A56" s="8"/>
      <c r="B56" s="8"/>
      <c r="C56" s="51"/>
      <c r="D56" s="54" t="s">
        <v>133</v>
      </c>
      <c r="E56" s="52"/>
      <c r="F56" s="52"/>
      <c r="G56" s="56" t="s">
        <v>140</v>
      </c>
      <c r="H56" s="52"/>
      <c r="I56" s="56">
        <v>1</v>
      </c>
      <c r="J56" s="55">
        <v>10000</v>
      </c>
      <c r="K56" s="55">
        <f t="shared" si="2"/>
        <v>10000</v>
      </c>
      <c r="L56" s="53"/>
      <c r="M56" s="8" t="s">
        <v>141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x14ac:dyDescent="0.25">
      <c r="A57" s="8"/>
      <c r="B57" s="8"/>
      <c r="C57" s="51"/>
      <c r="D57" s="54" t="s">
        <v>134</v>
      </c>
      <c r="E57" s="52"/>
      <c r="F57" s="52"/>
      <c r="G57" s="56" t="s">
        <v>140</v>
      </c>
      <c r="H57" s="52"/>
      <c r="I57" s="56">
        <v>1</v>
      </c>
      <c r="J57" s="55">
        <v>10000</v>
      </c>
      <c r="K57" s="55">
        <f t="shared" si="2"/>
        <v>10000</v>
      </c>
      <c r="L57" s="53"/>
      <c r="M57" s="8" t="s">
        <v>141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</row>
    <row r="58" spans="1:257" x14ac:dyDescent="0.25">
      <c r="A58" s="8"/>
      <c r="B58" s="8"/>
      <c r="C58" s="51"/>
      <c r="D58" s="54" t="s">
        <v>135</v>
      </c>
      <c r="E58" s="52"/>
      <c r="F58" s="52"/>
      <c r="G58" s="56" t="s">
        <v>140</v>
      </c>
      <c r="H58" s="52"/>
      <c r="I58" s="56">
        <v>1</v>
      </c>
      <c r="J58" s="55">
        <v>10000</v>
      </c>
      <c r="K58" s="55">
        <f t="shared" si="2"/>
        <v>10000</v>
      </c>
      <c r="L58" s="53"/>
      <c r="M58" s="8" t="s">
        <v>141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 x14ac:dyDescent="0.25">
      <c r="A59" s="8"/>
      <c r="B59" s="8"/>
      <c r="C59" s="51"/>
      <c r="D59" s="54" t="s">
        <v>136</v>
      </c>
      <c r="E59" s="52"/>
      <c r="F59" s="52"/>
      <c r="G59" s="56" t="s">
        <v>140</v>
      </c>
      <c r="H59" s="52"/>
      <c r="I59" s="56">
        <v>1</v>
      </c>
      <c r="J59" s="55">
        <v>10000</v>
      </c>
      <c r="K59" s="55">
        <f t="shared" si="2"/>
        <v>10000</v>
      </c>
      <c r="L59" s="53"/>
      <c r="M59" s="8" t="s">
        <v>141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</row>
    <row r="60" spans="1:257" x14ac:dyDescent="0.25">
      <c r="A60" s="8"/>
      <c r="B60" s="8"/>
      <c r="C60" s="51"/>
      <c r="D60" s="54" t="s">
        <v>137</v>
      </c>
      <c r="E60" s="52"/>
      <c r="F60" s="52"/>
      <c r="G60" s="56" t="s">
        <v>140</v>
      </c>
      <c r="H60" s="52"/>
      <c r="I60" s="56">
        <v>1</v>
      </c>
      <c r="J60" s="55">
        <v>10000</v>
      </c>
      <c r="K60" s="55">
        <f t="shared" si="2"/>
        <v>10000</v>
      </c>
      <c r="L60" s="53"/>
      <c r="M60" s="8" t="s">
        <v>141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</row>
    <row r="61" spans="1:257" x14ac:dyDescent="0.25">
      <c r="A61" s="8"/>
      <c r="B61" s="8"/>
      <c r="C61" s="51"/>
      <c r="D61" s="52" t="s">
        <v>138</v>
      </c>
      <c r="E61" s="52"/>
      <c r="F61" s="52"/>
      <c r="G61" s="52"/>
      <c r="H61" s="52"/>
      <c r="I61" s="52"/>
      <c r="J61" s="52"/>
      <c r="K61" s="52"/>
      <c r="L61" s="53">
        <f>SUM(K47:K60)</f>
        <v>140000</v>
      </c>
      <c r="M61" s="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</row>
    <row r="62" spans="1:257" x14ac:dyDescent="0.25">
      <c r="A62" s="8"/>
      <c r="B62" s="8"/>
      <c r="C62" s="51"/>
      <c r="D62" s="52"/>
      <c r="E62" s="52"/>
      <c r="F62" s="52"/>
      <c r="G62" s="52"/>
      <c r="H62" s="52"/>
      <c r="I62" s="52"/>
      <c r="J62" s="52"/>
      <c r="K62" s="52"/>
      <c r="L62" s="53"/>
      <c r="M62" s="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</row>
    <row r="63" spans="1:257" ht="18.75" x14ac:dyDescent="0.3">
      <c r="A63" s="8"/>
      <c r="B63" s="89" t="s">
        <v>15</v>
      </c>
      <c r="C63" s="89"/>
      <c r="D63" s="89"/>
      <c r="E63" s="89"/>
      <c r="F63" s="89"/>
      <c r="G63" s="89"/>
      <c r="H63" s="89"/>
      <c r="I63" s="89"/>
      <c r="J63" s="89"/>
      <c r="K63" s="89"/>
      <c r="L63" s="16">
        <f>SUM(L5:L62)</f>
        <v>2254225</v>
      </c>
      <c r="M63" s="8"/>
    </row>
  </sheetData>
  <mergeCells count="12">
    <mergeCell ref="B63:K63"/>
    <mergeCell ref="D3:D4"/>
    <mergeCell ref="C3:C4"/>
    <mergeCell ref="B3:B4"/>
    <mergeCell ref="A3:A4"/>
    <mergeCell ref="L3:L4"/>
    <mergeCell ref="M3:M4"/>
    <mergeCell ref="A1:D1"/>
    <mergeCell ref="H3:I3"/>
    <mergeCell ref="J3:J4"/>
    <mergeCell ref="K3:K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H14" sqref="H14"/>
    </sheetView>
  </sheetViews>
  <sheetFormatPr defaultRowHeight="14.25" x14ac:dyDescent="0.2"/>
  <cols>
    <col min="1" max="1" width="9.140625" style="18"/>
    <col min="2" max="2" width="4.7109375" style="18" customWidth="1"/>
    <col min="3" max="3" width="27.5703125" style="18" bestFit="1" customWidth="1"/>
    <col min="4" max="4" width="19.28515625" style="18" customWidth="1"/>
    <col min="5" max="5" width="10.42578125" style="18" bestFit="1" customWidth="1"/>
    <col min="6" max="6" width="12.7109375" style="18" bestFit="1" customWidth="1"/>
    <col min="7" max="7" width="20.28515625" style="18" customWidth="1"/>
    <col min="8" max="8" width="19.28515625" style="18" customWidth="1"/>
    <col min="9" max="16384" width="9.140625" style="18"/>
  </cols>
  <sheetData>
    <row r="2" spans="2:7" ht="15" x14ac:dyDescent="0.25">
      <c r="B2" s="17" t="s">
        <v>44</v>
      </c>
    </row>
    <row r="4" spans="2:7" s="20" customFormat="1" ht="15" x14ac:dyDescent="0.25">
      <c r="B4" s="19" t="s">
        <v>0</v>
      </c>
      <c r="C4" s="19" t="s">
        <v>45</v>
      </c>
      <c r="D4" s="19" t="s">
        <v>46</v>
      </c>
      <c r="E4" s="19" t="s">
        <v>47</v>
      </c>
      <c r="F4" s="19" t="s">
        <v>9</v>
      </c>
      <c r="G4" s="19" t="s">
        <v>149</v>
      </c>
    </row>
    <row r="5" spans="2:7" x14ac:dyDescent="0.2">
      <c r="B5" s="21">
        <v>1</v>
      </c>
      <c r="C5" s="21" t="s">
        <v>48</v>
      </c>
      <c r="D5" s="21">
        <v>5</v>
      </c>
      <c r="E5" s="22">
        <v>7000</v>
      </c>
      <c r="F5" s="21">
        <f>D5*E5</f>
        <v>35000</v>
      </c>
      <c r="G5" s="82">
        <v>44183</v>
      </c>
    </row>
    <row r="6" spans="2:7" x14ac:dyDescent="0.2">
      <c r="B6" s="21">
        <v>2</v>
      </c>
      <c r="C6" s="21" t="s">
        <v>49</v>
      </c>
      <c r="D6" s="21">
        <v>5</v>
      </c>
      <c r="E6" s="22">
        <v>7000</v>
      </c>
      <c r="F6" s="21">
        <f t="shared" ref="F6:F8" si="0">D6*E6</f>
        <v>35000</v>
      </c>
      <c r="G6" s="82">
        <v>44183</v>
      </c>
    </row>
    <row r="7" spans="2:7" x14ac:dyDescent="0.2">
      <c r="B7" s="21">
        <v>3</v>
      </c>
      <c r="C7" s="21" t="s">
        <v>50</v>
      </c>
      <c r="D7" s="21">
        <v>5</v>
      </c>
      <c r="E7" s="22">
        <v>7000</v>
      </c>
      <c r="F7" s="21">
        <f t="shared" si="0"/>
        <v>35000</v>
      </c>
      <c r="G7" s="82">
        <v>44183</v>
      </c>
    </row>
    <row r="8" spans="2:7" x14ac:dyDescent="0.2">
      <c r="B8" s="21">
        <v>4</v>
      </c>
      <c r="C8" s="21" t="s">
        <v>51</v>
      </c>
      <c r="D8" s="21">
        <v>5</v>
      </c>
      <c r="E8" s="22">
        <v>7000</v>
      </c>
      <c r="F8" s="21">
        <f t="shared" si="0"/>
        <v>35000</v>
      </c>
      <c r="G8" s="82">
        <v>44183</v>
      </c>
    </row>
    <row r="9" spans="2:7" x14ac:dyDescent="0.2">
      <c r="B9" s="90" t="s">
        <v>9</v>
      </c>
      <c r="C9" s="90"/>
      <c r="D9" s="79">
        <f>SUM(D5:D8)</f>
        <v>20</v>
      </c>
      <c r="E9" s="80"/>
      <c r="F9" s="81">
        <f>SUM(F5:F8)</f>
        <v>140000</v>
      </c>
      <c r="G9" s="21"/>
    </row>
    <row r="12" spans="2:7" s="26" customFormat="1" ht="15" x14ac:dyDescent="0.25">
      <c r="B12" s="19" t="s">
        <v>0</v>
      </c>
      <c r="C12" s="19" t="s">
        <v>45</v>
      </c>
      <c r="D12" s="19" t="s">
        <v>52</v>
      </c>
      <c r="E12" s="25" t="s">
        <v>47</v>
      </c>
      <c r="F12" s="19" t="s">
        <v>9</v>
      </c>
      <c r="G12" s="19" t="s">
        <v>149</v>
      </c>
    </row>
    <row r="13" spans="2:7" x14ac:dyDescent="0.2">
      <c r="B13" s="21">
        <v>1</v>
      </c>
      <c r="C13" s="21" t="s">
        <v>48</v>
      </c>
      <c r="D13" s="21">
        <v>6</v>
      </c>
      <c r="E13" s="22">
        <v>6300</v>
      </c>
      <c r="F13" s="21">
        <f>D13*E13</f>
        <v>37800</v>
      </c>
      <c r="G13" s="82">
        <v>44193</v>
      </c>
    </row>
    <row r="14" spans="2:7" x14ac:dyDescent="0.2">
      <c r="B14" s="21">
        <v>2</v>
      </c>
      <c r="C14" s="21" t="s">
        <v>49</v>
      </c>
      <c r="D14" s="21">
        <v>6</v>
      </c>
      <c r="E14" s="22">
        <v>6300</v>
      </c>
      <c r="F14" s="21">
        <f t="shared" ref="F14:F16" si="1">D14*E14</f>
        <v>37800</v>
      </c>
      <c r="G14" s="82">
        <v>44193</v>
      </c>
    </row>
    <row r="15" spans="2:7" x14ac:dyDescent="0.2">
      <c r="B15" s="21">
        <v>3</v>
      </c>
      <c r="C15" s="21" t="s">
        <v>50</v>
      </c>
      <c r="D15" s="21">
        <v>6</v>
      </c>
      <c r="E15" s="22">
        <v>6300</v>
      </c>
      <c r="F15" s="21">
        <f t="shared" si="1"/>
        <v>37800</v>
      </c>
      <c r="G15" s="82">
        <v>44193</v>
      </c>
    </row>
    <row r="16" spans="2:7" x14ac:dyDescent="0.2">
      <c r="B16" s="21">
        <v>4</v>
      </c>
      <c r="C16" s="21" t="s">
        <v>51</v>
      </c>
      <c r="D16" s="21">
        <v>6</v>
      </c>
      <c r="E16" s="22">
        <v>6300</v>
      </c>
      <c r="F16" s="21">
        <f t="shared" si="1"/>
        <v>37800</v>
      </c>
      <c r="G16" s="82">
        <v>44193</v>
      </c>
    </row>
    <row r="17" spans="2:7" x14ac:dyDescent="0.2">
      <c r="B17" s="91" t="s">
        <v>9</v>
      </c>
      <c r="C17" s="91"/>
      <c r="D17" s="23">
        <f>SUM(D13:D16)</f>
        <v>24</v>
      </c>
      <c r="E17" s="21"/>
      <c r="F17" s="24">
        <f>SUM(F13:F16)</f>
        <v>151200</v>
      </c>
      <c r="G17" s="21"/>
    </row>
    <row r="19" spans="2:7" ht="15" x14ac:dyDescent="0.25">
      <c r="D19" s="92" t="s">
        <v>53</v>
      </c>
      <c r="E19" s="92"/>
      <c r="F19" s="27">
        <f>F9+F17</f>
        <v>291200</v>
      </c>
    </row>
  </sheetData>
  <mergeCells count="3">
    <mergeCell ref="B9:C9"/>
    <mergeCell ref="B17:C17"/>
    <mergeCell ref="D19:E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opLeftCell="A19" zoomScale="80" zoomScaleNormal="80" workbookViewId="0">
      <selection activeCell="F59" sqref="F59"/>
    </sheetView>
  </sheetViews>
  <sheetFormatPr defaultRowHeight="15" x14ac:dyDescent="0.25"/>
  <cols>
    <col min="3" max="3" width="15.85546875" bestFit="1" customWidth="1"/>
    <col min="4" max="4" width="13.5703125" bestFit="1" customWidth="1"/>
    <col min="5" max="5" width="20" bestFit="1" customWidth="1"/>
    <col min="7" max="7" width="13.28515625" bestFit="1" customWidth="1"/>
    <col min="8" max="8" width="10.140625" bestFit="1" customWidth="1"/>
    <col min="10" max="10" width="19.5703125" style="7" bestFit="1" customWidth="1"/>
    <col min="11" max="11" width="11.5703125" style="64" bestFit="1" customWidth="1"/>
    <col min="12" max="12" width="13.140625" bestFit="1" customWidth="1"/>
    <col min="13" max="13" width="13.85546875" bestFit="1" customWidth="1"/>
    <col min="14" max="14" width="23.140625" bestFit="1" customWidth="1"/>
  </cols>
  <sheetData>
    <row r="3" spans="1:15" x14ac:dyDescent="0.25">
      <c r="B3" s="93" t="s">
        <v>59</v>
      </c>
      <c r="C3" s="93"/>
      <c r="D3" s="93"/>
      <c r="E3" s="93"/>
    </row>
    <row r="4" spans="1:15" s="7" customFormat="1" ht="28.5" customHeight="1" x14ac:dyDescent="0.25">
      <c r="B4" s="32" t="s">
        <v>60</v>
      </c>
      <c r="C4" s="32" t="s">
        <v>61</v>
      </c>
      <c r="D4" s="32" t="s">
        <v>62</v>
      </c>
      <c r="E4" s="32" t="s">
        <v>63</v>
      </c>
      <c r="K4" s="65"/>
    </row>
    <row r="5" spans="1:15" x14ac:dyDescent="0.25">
      <c r="B5" s="33">
        <v>50</v>
      </c>
      <c r="C5" s="30">
        <v>4000000</v>
      </c>
      <c r="D5" s="30">
        <v>100000</v>
      </c>
      <c r="E5" s="32" t="s">
        <v>64</v>
      </c>
    </row>
    <row r="6" spans="1:15" x14ac:dyDescent="0.25">
      <c r="B6" s="34">
        <v>100</v>
      </c>
      <c r="C6" s="31">
        <v>8000000</v>
      </c>
      <c r="D6" s="31">
        <v>200000</v>
      </c>
      <c r="E6" s="34" t="s">
        <v>65</v>
      </c>
    </row>
    <row r="7" spans="1:15" x14ac:dyDescent="0.25">
      <c r="B7" s="34">
        <v>200</v>
      </c>
      <c r="C7" s="31">
        <v>16000000</v>
      </c>
      <c r="D7" s="31">
        <v>400000</v>
      </c>
      <c r="E7" s="34" t="s">
        <v>66</v>
      </c>
    </row>
    <row r="8" spans="1:15" x14ac:dyDescent="0.25">
      <c r="B8" s="34">
        <v>300</v>
      </c>
      <c r="C8" s="31">
        <v>24000000</v>
      </c>
      <c r="D8" s="31">
        <v>600000</v>
      </c>
      <c r="E8" s="34" t="s">
        <v>67</v>
      </c>
    </row>
    <row r="9" spans="1:15" x14ac:dyDescent="0.25">
      <c r="B9" s="34">
        <v>400</v>
      </c>
      <c r="C9" s="31">
        <v>32000000</v>
      </c>
      <c r="D9" s="31">
        <v>800000</v>
      </c>
      <c r="E9" s="34" t="s">
        <v>68</v>
      </c>
    </row>
    <row r="10" spans="1:15" x14ac:dyDescent="0.25">
      <c r="B10" s="34">
        <v>500</v>
      </c>
      <c r="C10" s="31">
        <v>40000000</v>
      </c>
      <c r="D10" s="31">
        <v>1000000</v>
      </c>
      <c r="E10" s="34" t="s">
        <v>69</v>
      </c>
    </row>
    <row r="11" spans="1:15" x14ac:dyDescent="0.25">
      <c r="B11" s="34"/>
      <c r="C11" s="34"/>
      <c r="D11" s="35">
        <f>SUM(D5:D10)</f>
        <v>3100000</v>
      </c>
      <c r="E11" s="34"/>
    </row>
    <row r="15" spans="1:15" s="67" customFormat="1" x14ac:dyDescent="0.25">
      <c r="A15" s="74" t="s">
        <v>70</v>
      </c>
      <c r="B15" s="74" t="s">
        <v>71</v>
      </c>
      <c r="C15" s="74" t="s">
        <v>72</v>
      </c>
      <c r="D15" s="74" t="s">
        <v>73</v>
      </c>
      <c r="E15" s="74" t="s">
        <v>74</v>
      </c>
      <c r="F15" s="74" t="s">
        <v>75</v>
      </c>
      <c r="G15" s="70" t="s">
        <v>76</v>
      </c>
      <c r="H15" s="70" t="s">
        <v>77</v>
      </c>
      <c r="I15" s="70" t="s">
        <v>78</v>
      </c>
      <c r="J15" s="70" t="s">
        <v>142</v>
      </c>
      <c r="K15" s="75" t="s">
        <v>144</v>
      </c>
      <c r="L15" s="70" t="s">
        <v>147</v>
      </c>
      <c r="M15" s="70" t="s">
        <v>9</v>
      </c>
      <c r="N15" s="70" t="s">
        <v>10</v>
      </c>
      <c r="O15" s="68"/>
    </row>
    <row r="16" spans="1:15" x14ac:dyDescent="0.25">
      <c r="A16" s="38">
        <v>43715</v>
      </c>
      <c r="B16" s="39" t="s">
        <v>79</v>
      </c>
      <c r="C16" s="39" t="s">
        <v>80</v>
      </c>
      <c r="D16" s="37" t="s">
        <v>81</v>
      </c>
      <c r="E16" s="37" t="s">
        <v>82</v>
      </c>
      <c r="F16" s="37">
        <v>25</v>
      </c>
      <c r="G16" s="50">
        <v>2075000</v>
      </c>
      <c r="H16" s="37">
        <f t="shared" ref="H16:H36" si="0">G16/F16</f>
        <v>83000</v>
      </c>
      <c r="I16" s="37" t="s">
        <v>83</v>
      </c>
      <c r="J16" s="72"/>
      <c r="K16" s="73"/>
      <c r="L16" s="71"/>
      <c r="M16" s="71"/>
      <c r="N16" s="71"/>
      <c r="O16" s="58"/>
    </row>
    <row r="17" spans="1:15" x14ac:dyDescent="0.25">
      <c r="A17" s="38">
        <v>43718</v>
      </c>
      <c r="B17" s="39" t="s">
        <v>79</v>
      </c>
      <c r="C17" s="39" t="s">
        <v>80</v>
      </c>
      <c r="D17" s="37" t="s">
        <v>81</v>
      </c>
      <c r="E17" s="37" t="s">
        <v>82</v>
      </c>
      <c r="F17" s="37">
        <v>10</v>
      </c>
      <c r="G17" s="50">
        <v>830000</v>
      </c>
      <c r="H17" s="37">
        <f t="shared" si="0"/>
        <v>83000</v>
      </c>
      <c r="I17" s="37" t="s">
        <v>83</v>
      </c>
      <c r="J17" s="72"/>
      <c r="K17" s="73"/>
      <c r="L17" s="71"/>
      <c r="M17" s="71"/>
      <c r="N17" s="71"/>
      <c r="O17" s="58"/>
    </row>
    <row r="18" spans="1:15" x14ac:dyDescent="0.25">
      <c r="A18" s="38">
        <v>43720</v>
      </c>
      <c r="B18" s="39" t="s">
        <v>79</v>
      </c>
      <c r="C18" s="39" t="s">
        <v>80</v>
      </c>
      <c r="D18" s="37" t="s">
        <v>81</v>
      </c>
      <c r="E18" s="37" t="s">
        <v>82</v>
      </c>
      <c r="F18" s="37">
        <v>25</v>
      </c>
      <c r="G18" s="50">
        <v>2075000</v>
      </c>
      <c r="H18" s="37">
        <f t="shared" si="0"/>
        <v>83000</v>
      </c>
      <c r="I18" s="37" t="s">
        <v>83</v>
      </c>
      <c r="J18" s="72"/>
      <c r="K18" s="73"/>
      <c r="L18" s="71"/>
      <c r="M18" s="71"/>
      <c r="N18" s="71"/>
      <c r="O18" s="58"/>
    </row>
    <row r="19" spans="1:15" x14ac:dyDescent="0.25">
      <c r="A19" s="38">
        <v>43729</v>
      </c>
      <c r="B19" s="39" t="s">
        <v>79</v>
      </c>
      <c r="C19" s="39" t="s">
        <v>80</v>
      </c>
      <c r="D19" s="37" t="s">
        <v>81</v>
      </c>
      <c r="E19" s="37" t="s">
        <v>82</v>
      </c>
      <c r="F19" s="37">
        <v>30</v>
      </c>
      <c r="G19" s="50">
        <v>2490000</v>
      </c>
      <c r="H19" s="37">
        <f t="shared" si="0"/>
        <v>83000</v>
      </c>
      <c r="I19" s="37" t="s">
        <v>83</v>
      </c>
      <c r="J19" s="72"/>
      <c r="K19" s="73"/>
      <c r="L19" s="71"/>
      <c r="M19" s="71"/>
      <c r="N19" s="71"/>
      <c r="O19" s="58"/>
    </row>
    <row r="20" spans="1:15" x14ac:dyDescent="0.25">
      <c r="A20" s="38">
        <v>43734</v>
      </c>
      <c r="B20" s="39" t="s">
        <v>79</v>
      </c>
      <c r="C20" s="39" t="s">
        <v>80</v>
      </c>
      <c r="D20" s="37" t="s">
        <v>81</v>
      </c>
      <c r="E20" s="37" t="s">
        <v>82</v>
      </c>
      <c r="F20" s="37">
        <v>50</v>
      </c>
      <c r="G20" s="50">
        <v>4150000</v>
      </c>
      <c r="H20" s="37">
        <f t="shared" si="0"/>
        <v>83000</v>
      </c>
      <c r="I20" s="37" t="s">
        <v>83</v>
      </c>
      <c r="J20" s="72"/>
      <c r="K20" s="73"/>
      <c r="L20" s="71"/>
      <c r="M20" s="71"/>
      <c r="N20" s="71"/>
      <c r="O20" s="58"/>
    </row>
    <row r="21" spans="1:15" x14ac:dyDescent="0.25">
      <c r="A21" s="38">
        <v>43750</v>
      </c>
      <c r="B21" s="39" t="s">
        <v>79</v>
      </c>
      <c r="C21" s="39" t="s">
        <v>80</v>
      </c>
      <c r="D21" s="37" t="s">
        <v>81</v>
      </c>
      <c r="E21" s="37" t="s">
        <v>82</v>
      </c>
      <c r="F21" s="37">
        <v>10</v>
      </c>
      <c r="G21" s="50">
        <v>850000</v>
      </c>
      <c r="H21" s="37">
        <f t="shared" si="0"/>
        <v>85000</v>
      </c>
      <c r="I21" s="37" t="s">
        <v>83</v>
      </c>
      <c r="J21" s="72"/>
      <c r="K21" s="73"/>
      <c r="L21" s="71"/>
      <c r="M21" s="71"/>
      <c r="N21" s="71"/>
      <c r="O21" s="58"/>
    </row>
    <row r="22" spans="1:15" x14ac:dyDescent="0.25">
      <c r="A22" s="38">
        <v>43761</v>
      </c>
      <c r="B22" s="39" t="s">
        <v>79</v>
      </c>
      <c r="C22" s="39" t="s">
        <v>80</v>
      </c>
      <c r="D22" s="37" t="s">
        <v>81</v>
      </c>
      <c r="E22" s="37" t="s">
        <v>82</v>
      </c>
      <c r="F22" s="37">
        <v>15</v>
      </c>
      <c r="G22" s="50">
        <v>1245000</v>
      </c>
      <c r="H22" s="37">
        <f t="shared" si="0"/>
        <v>83000</v>
      </c>
      <c r="I22" s="37" t="s">
        <v>83</v>
      </c>
      <c r="J22" s="72"/>
      <c r="K22" s="73"/>
      <c r="L22" s="71"/>
      <c r="M22" s="71"/>
      <c r="N22" s="71"/>
      <c r="O22" s="58"/>
    </row>
    <row r="23" spans="1:15" x14ac:dyDescent="0.25">
      <c r="A23" s="38">
        <v>43764</v>
      </c>
      <c r="B23" s="39" t="s">
        <v>79</v>
      </c>
      <c r="C23" s="39" t="s">
        <v>80</v>
      </c>
      <c r="D23" s="37" t="s">
        <v>81</v>
      </c>
      <c r="E23" s="37" t="s">
        <v>82</v>
      </c>
      <c r="F23" s="37">
        <v>10</v>
      </c>
      <c r="G23" s="50">
        <v>830000</v>
      </c>
      <c r="H23" s="37">
        <f t="shared" si="0"/>
        <v>83000</v>
      </c>
      <c r="I23" s="37" t="s">
        <v>83</v>
      </c>
      <c r="J23" s="72"/>
      <c r="K23" s="73"/>
      <c r="L23" s="71"/>
      <c r="M23" s="71"/>
      <c r="N23" s="71"/>
      <c r="O23" s="58"/>
    </row>
    <row r="24" spans="1:15" x14ac:dyDescent="0.25">
      <c r="A24" s="38">
        <v>43767</v>
      </c>
      <c r="B24" s="39" t="s">
        <v>79</v>
      </c>
      <c r="C24" s="39" t="s">
        <v>80</v>
      </c>
      <c r="D24" s="37" t="s">
        <v>81</v>
      </c>
      <c r="E24" s="37" t="s">
        <v>82</v>
      </c>
      <c r="F24" s="37">
        <v>45</v>
      </c>
      <c r="G24" s="50">
        <v>3735000</v>
      </c>
      <c r="H24" s="37">
        <f t="shared" si="0"/>
        <v>83000</v>
      </c>
      <c r="I24" s="37" t="s">
        <v>83</v>
      </c>
      <c r="J24" s="72"/>
      <c r="K24" s="73"/>
      <c r="L24" s="71"/>
      <c r="M24" s="71"/>
      <c r="N24" s="71"/>
      <c r="O24" s="58"/>
    </row>
    <row r="25" spans="1:15" x14ac:dyDescent="0.25">
      <c r="A25" s="38"/>
      <c r="B25" s="39"/>
      <c r="C25" s="39"/>
      <c r="D25" s="37"/>
      <c r="E25" s="37"/>
      <c r="F25" s="37"/>
      <c r="G25" s="46">
        <f>SUM(G16:G24)</f>
        <v>18280000</v>
      </c>
      <c r="H25" s="37"/>
      <c r="I25" s="37"/>
      <c r="J25" s="72" t="s">
        <v>143</v>
      </c>
      <c r="K25" s="73">
        <v>400000</v>
      </c>
      <c r="L25" s="71">
        <v>1</v>
      </c>
      <c r="M25" s="77">
        <f>K25*L25</f>
        <v>400000</v>
      </c>
      <c r="N25" s="71"/>
      <c r="O25" s="58"/>
    </row>
    <row r="26" spans="1:15" s="58" customFormat="1" x14ac:dyDescent="0.25">
      <c r="A26" s="40"/>
      <c r="B26" s="41"/>
      <c r="C26" s="41"/>
      <c r="D26" s="42"/>
      <c r="E26" s="42"/>
      <c r="F26" s="42"/>
      <c r="G26" s="57"/>
      <c r="H26" s="42"/>
      <c r="I26" s="42"/>
      <c r="J26" s="69"/>
      <c r="K26" s="66"/>
      <c r="M26" s="77"/>
    </row>
    <row r="27" spans="1:15" x14ac:dyDescent="0.25">
      <c r="A27" s="38">
        <v>43720</v>
      </c>
      <c r="B27" s="39" t="s">
        <v>79</v>
      </c>
      <c r="C27" s="39" t="s">
        <v>80</v>
      </c>
      <c r="D27" s="37" t="s">
        <v>84</v>
      </c>
      <c r="E27" s="37" t="s">
        <v>82</v>
      </c>
      <c r="F27" s="37">
        <v>25</v>
      </c>
      <c r="G27" s="50">
        <v>2075000</v>
      </c>
      <c r="H27" s="37">
        <f t="shared" si="0"/>
        <v>83000</v>
      </c>
      <c r="I27" s="37" t="s">
        <v>83</v>
      </c>
      <c r="J27" s="72"/>
      <c r="K27" s="73"/>
      <c r="L27" s="71"/>
      <c r="M27" s="77"/>
      <c r="N27" s="71"/>
      <c r="O27" s="58"/>
    </row>
    <row r="28" spans="1:15" x14ac:dyDescent="0.25">
      <c r="A28" s="38">
        <v>43729</v>
      </c>
      <c r="B28" s="39" t="s">
        <v>79</v>
      </c>
      <c r="C28" s="39" t="s">
        <v>80</v>
      </c>
      <c r="D28" s="37" t="s">
        <v>84</v>
      </c>
      <c r="E28" s="37" t="s">
        <v>82</v>
      </c>
      <c r="F28" s="37">
        <v>15</v>
      </c>
      <c r="G28" s="50">
        <f>F28*H28</f>
        <v>1245000</v>
      </c>
      <c r="H28" s="37">
        <v>83000</v>
      </c>
      <c r="I28" s="37" t="s">
        <v>83</v>
      </c>
      <c r="J28" s="72"/>
      <c r="K28" s="73"/>
      <c r="L28" s="71"/>
      <c r="M28" s="77"/>
      <c r="N28" s="71"/>
      <c r="O28" s="58"/>
    </row>
    <row r="29" spans="1:15" x14ac:dyDescent="0.25">
      <c r="A29" s="38">
        <v>43732</v>
      </c>
      <c r="B29" s="39" t="s">
        <v>79</v>
      </c>
      <c r="C29" s="39" t="s">
        <v>80</v>
      </c>
      <c r="D29" s="37" t="s">
        <v>84</v>
      </c>
      <c r="E29" s="37" t="s">
        <v>82</v>
      </c>
      <c r="F29" s="37">
        <v>25</v>
      </c>
      <c r="G29" s="50">
        <v>2075000</v>
      </c>
      <c r="H29" s="37">
        <f t="shared" si="0"/>
        <v>83000</v>
      </c>
      <c r="I29" s="37" t="s">
        <v>83</v>
      </c>
      <c r="J29" s="72"/>
      <c r="K29" s="73"/>
      <c r="L29" s="71"/>
      <c r="M29" s="77"/>
      <c r="N29" s="71"/>
      <c r="O29" s="58"/>
    </row>
    <row r="30" spans="1:15" x14ac:dyDescent="0.25">
      <c r="A30" s="38">
        <v>43738</v>
      </c>
      <c r="B30" s="39" t="s">
        <v>79</v>
      </c>
      <c r="C30" s="39" t="s">
        <v>80</v>
      </c>
      <c r="D30" s="37" t="s">
        <v>84</v>
      </c>
      <c r="E30" s="37" t="s">
        <v>82</v>
      </c>
      <c r="F30" s="37">
        <v>10</v>
      </c>
      <c r="G30" s="50">
        <v>840000</v>
      </c>
      <c r="H30" s="37">
        <f t="shared" si="0"/>
        <v>84000</v>
      </c>
      <c r="I30" s="37" t="s">
        <v>83</v>
      </c>
      <c r="J30" s="72"/>
      <c r="K30" s="73"/>
      <c r="L30" s="71"/>
      <c r="M30" s="77"/>
      <c r="N30" s="71"/>
    </row>
    <row r="31" spans="1:15" x14ac:dyDescent="0.25">
      <c r="A31" s="38">
        <v>43761</v>
      </c>
      <c r="B31" s="39" t="s">
        <v>79</v>
      </c>
      <c r="C31" s="39" t="s">
        <v>80</v>
      </c>
      <c r="D31" s="37" t="s">
        <v>84</v>
      </c>
      <c r="E31" s="37" t="s">
        <v>82</v>
      </c>
      <c r="F31" s="37">
        <v>20</v>
      </c>
      <c r="G31" s="50">
        <v>1660000</v>
      </c>
      <c r="H31" s="37">
        <f t="shared" si="0"/>
        <v>83000</v>
      </c>
      <c r="I31" s="37" t="s">
        <v>83</v>
      </c>
      <c r="J31" s="72"/>
      <c r="K31" s="73"/>
      <c r="L31" s="71"/>
      <c r="M31" s="77"/>
      <c r="N31" s="71"/>
    </row>
    <row r="32" spans="1:15" x14ac:dyDescent="0.25">
      <c r="A32" s="38">
        <v>43768</v>
      </c>
      <c r="B32" s="39" t="s">
        <v>79</v>
      </c>
      <c r="C32" s="39" t="s">
        <v>80</v>
      </c>
      <c r="D32" s="37" t="s">
        <v>84</v>
      </c>
      <c r="E32" s="37" t="s">
        <v>82</v>
      </c>
      <c r="F32" s="37">
        <v>10</v>
      </c>
      <c r="G32" s="50">
        <v>830000</v>
      </c>
      <c r="H32" s="37">
        <f t="shared" si="0"/>
        <v>83000</v>
      </c>
      <c r="I32" s="37" t="s">
        <v>83</v>
      </c>
      <c r="J32" s="72"/>
      <c r="K32" s="73"/>
      <c r="L32" s="71"/>
      <c r="M32" s="77"/>
      <c r="N32" s="71"/>
    </row>
    <row r="33" spans="1:14" x14ac:dyDescent="0.25">
      <c r="A33" s="38"/>
      <c r="B33" s="39"/>
      <c r="C33" s="39"/>
      <c r="D33" s="37"/>
      <c r="E33" s="37"/>
      <c r="F33" s="37"/>
      <c r="G33" s="46">
        <f>SUM(G27:G32)</f>
        <v>8725000</v>
      </c>
      <c r="H33" s="37"/>
      <c r="I33" s="37"/>
      <c r="J33" s="72" t="s">
        <v>150</v>
      </c>
      <c r="K33" s="73">
        <v>200000</v>
      </c>
      <c r="L33" s="71">
        <v>1</v>
      </c>
      <c r="M33" s="77">
        <f t="shared" ref="M33" si="1">K33*L33</f>
        <v>200000</v>
      </c>
      <c r="N33" s="71"/>
    </row>
    <row r="34" spans="1:14" x14ac:dyDescent="0.25">
      <c r="A34" s="40"/>
      <c r="B34" s="41"/>
      <c r="C34" s="41"/>
      <c r="D34" s="42"/>
      <c r="E34" s="42"/>
      <c r="F34" s="42"/>
      <c r="G34" s="48"/>
      <c r="H34" s="42"/>
      <c r="I34" s="42"/>
      <c r="M34" s="77"/>
    </row>
    <row r="35" spans="1:14" x14ac:dyDescent="0.25">
      <c r="A35" s="43">
        <v>43722</v>
      </c>
      <c r="B35" s="44" t="s">
        <v>85</v>
      </c>
      <c r="C35" s="44" t="s">
        <v>86</v>
      </c>
      <c r="D35" s="36" t="s">
        <v>87</v>
      </c>
      <c r="E35" s="36" t="s">
        <v>82</v>
      </c>
      <c r="F35" s="36">
        <v>20</v>
      </c>
      <c r="G35" s="45">
        <v>1680000</v>
      </c>
      <c r="H35" s="36">
        <f t="shared" si="0"/>
        <v>84000</v>
      </c>
      <c r="I35" s="37" t="s">
        <v>83</v>
      </c>
      <c r="J35" s="72"/>
      <c r="K35" s="73"/>
      <c r="L35" s="71"/>
      <c r="M35" s="77"/>
      <c r="N35" s="71"/>
    </row>
    <row r="36" spans="1:14" x14ac:dyDescent="0.25">
      <c r="A36" s="43">
        <v>43728</v>
      </c>
      <c r="B36" s="44" t="s">
        <v>85</v>
      </c>
      <c r="C36" s="44" t="s">
        <v>86</v>
      </c>
      <c r="D36" s="36" t="s">
        <v>87</v>
      </c>
      <c r="E36" s="36" t="s">
        <v>82</v>
      </c>
      <c r="F36" s="36">
        <v>50</v>
      </c>
      <c r="G36" s="45">
        <v>4200000</v>
      </c>
      <c r="H36" s="36">
        <f t="shared" si="0"/>
        <v>84000</v>
      </c>
      <c r="I36" s="37" t="s">
        <v>83</v>
      </c>
      <c r="J36" s="72"/>
      <c r="K36" s="73"/>
      <c r="L36" s="71"/>
      <c r="M36" s="77"/>
      <c r="N36" s="71"/>
    </row>
    <row r="37" spans="1:14" x14ac:dyDescent="0.25">
      <c r="A37" s="43"/>
      <c r="B37" s="44"/>
      <c r="C37" s="44"/>
      <c r="D37" s="36"/>
      <c r="E37" s="36"/>
      <c r="F37" s="36"/>
      <c r="G37" s="47">
        <f>SUM(G35:G36)</f>
        <v>5880000</v>
      </c>
      <c r="H37" s="36"/>
      <c r="I37" s="37"/>
      <c r="J37" s="72" t="s">
        <v>145</v>
      </c>
      <c r="K37" s="73">
        <v>100000</v>
      </c>
      <c r="L37" s="71">
        <v>1</v>
      </c>
      <c r="M37" s="77"/>
      <c r="N37" s="71" t="s">
        <v>151</v>
      </c>
    </row>
    <row r="38" spans="1:14" x14ac:dyDescent="0.25">
      <c r="A38" s="59"/>
      <c r="B38" s="60"/>
      <c r="C38" s="60"/>
      <c r="D38" s="49"/>
      <c r="E38" s="49"/>
      <c r="F38" s="49"/>
      <c r="G38" s="61"/>
      <c r="H38" s="49"/>
      <c r="I38" s="42"/>
      <c r="M38" s="77"/>
    </row>
    <row r="39" spans="1:14" x14ac:dyDescent="0.25">
      <c r="A39" s="43">
        <v>43733</v>
      </c>
      <c r="B39" s="44" t="s">
        <v>85</v>
      </c>
      <c r="C39" s="44" t="s">
        <v>86</v>
      </c>
      <c r="D39" s="36" t="s">
        <v>88</v>
      </c>
      <c r="E39" s="36" t="s">
        <v>82</v>
      </c>
      <c r="F39" s="36">
        <v>30</v>
      </c>
      <c r="G39" s="45">
        <v>2520000</v>
      </c>
      <c r="H39" s="36">
        <f>G39/F39</f>
        <v>84000</v>
      </c>
      <c r="I39" s="37" t="s">
        <v>83</v>
      </c>
      <c r="J39" s="72"/>
      <c r="K39" s="73"/>
      <c r="L39" s="71"/>
      <c r="M39" s="77"/>
      <c r="N39" s="71"/>
    </row>
    <row r="40" spans="1:14" x14ac:dyDescent="0.25">
      <c r="A40" s="43">
        <v>43728</v>
      </c>
      <c r="B40" s="44" t="s">
        <v>85</v>
      </c>
      <c r="C40" s="44" t="s">
        <v>86</v>
      </c>
      <c r="D40" s="36" t="s">
        <v>88</v>
      </c>
      <c r="E40" s="36" t="s">
        <v>82</v>
      </c>
      <c r="F40" s="36">
        <v>50</v>
      </c>
      <c r="G40" s="45">
        <v>4200000</v>
      </c>
      <c r="H40" s="36">
        <f>G40/F40</f>
        <v>84000</v>
      </c>
      <c r="I40" s="37" t="s">
        <v>83</v>
      </c>
      <c r="J40" s="72"/>
      <c r="K40" s="73"/>
      <c r="L40" s="71"/>
      <c r="M40" s="77"/>
      <c r="N40" s="71"/>
    </row>
    <row r="41" spans="1:14" x14ac:dyDescent="0.25">
      <c r="A41" s="71"/>
      <c r="B41" s="71"/>
      <c r="C41" s="71"/>
      <c r="D41" s="71"/>
      <c r="E41" s="71"/>
      <c r="F41" s="71"/>
      <c r="G41" s="63">
        <f>SUM(G39:G40)</f>
        <v>6720000</v>
      </c>
      <c r="H41" s="71"/>
      <c r="I41" s="71"/>
      <c r="J41" s="72" t="s">
        <v>145</v>
      </c>
      <c r="K41" s="73">
        <v>100000</v>
      </c>
      <c r="L41" s="71">
        <v>1</v>
      </c>
      <c r="M41" s="77"/>
      <c r="N41" s="71" t="s">
        <v>151</v>
      </c>
    </row>
    <row r="42" spans="1:14" x14ac:dyDescent="0.25">
      <c r="M42" s="77"/>
    </row>
    <row r="43" spans="1:14" x14ac:dyDescent="0.25">
      <c r="A43" s="43">
        <v>43733</v>
      </c>
      <c r="B43" s="44" t="s">
        <v>85</v>
      </c>
      <c r="C43" s="44" t="s">
        <v>86</v>
      </c>
      <c r="D43" s="36" t="s">
        <v>91</v>
      </c>
      <c r="E43" s="36" t="s">
        <v>82</v>
      </c>
      <c r="F43" s="36">
        <v>30</v>
      </c>
      <c r="G43" s="45">
        <v>2520000</v>
      </c>
      <c r="H43" s="36">
        <f>G43/F43</f>
        <v>84000</v>
      </c>
      <c r="I43" s="37" t="s">
        <v>83</v>
      </c>
      <c r="J43" s="72"/>
      <c r="K43" s="73"/>
      <c r="L43" s="71"/>
      <c r="M43" s="77"/>
      <c r="N43" s="71"/>
    </row>
    <row r="44" spans="1:14" x14ac:dyDescent="0.25">
      <c r="A44" s="43">
        <v>43736</v>
      </c>
      <c r="B44" s="44" t="s">
        <v>85</v>
      </c>
      <c r="C44" s="44" t="s">
        <v>86</v>
      </c>
      <c r="D44" s="36" t="s">
        <v>91</v>
      </c>
      <c r="E44" s="36" t="s">
        <v>82</v>
      </c>
      <c r="F44" s="36">
        <v>30</v>
      </c>
      <c r="G44" s="45">
        <v>2520000</v>
      </c>
      <c r="H44" s="36">
        <f>G44/F44</f>
        <v>84000</v>
      </c>
      <c r="I44" s="37" t="s">
        <v>83</v>
      </c>
      <c r="J44" s="72"/>
      <c r="K44" s="73"/>
      <c r="L44" s="71"/>
      <c r="M44" s="77"/>
      <c r="N44" s="71"/>
    </row>
    <row r="45" spans="1:14" x14ac:dyDescent="0.25">
      <c r="A45" s="43"/>
      <c r="B45" s="44"/>
      <c r="C45" s="44"/>
      <c r="D45" s="36"/>
      <c r="E45" s="36"/>
      <c r="F45" s="36"/>
      <c r="G45" s="47">
        <f>SUM(G43:G44)</f>
        <v>5040000</v>
      </c>
      <c r="H45" s="36"/>
      <c r="I45" s="37"/>
      <c r="J45" s="72" t="s">
        <v>145</v>
      </c>
      <c r="K45" s="73">
        <v>100000</v>
      </c>
      <c r="L45" s="71">
        <v>1</v>
      </c>
      <c r="M45" s="77"/>
      <c r="N45" s="71" t="s">
        <v>151</v>
      </c>
    </row>
    <row r="46" spans="1:14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2"/>
      <c r="K46" s="73"/>
      <c r="L46" s="71"/>
      <c r="M46" s="77"/>
      <c r="N46" s="71"/>
    </row>
    <row r="47" spans="1:14" x14ac:dyDescent="0.25">
      <c r="A47" s="43">
        <v>43733</v>
      </c>
      <c r="B47" s="44" t="s">
        <v>85</v>
      </c>
      <c r="C47" s="44" t="s">
        <v>86</v>
      </c>
      <c r="D47" s="36" t="s">
        <v>92</v>
      </c>
      <c r="E47" s="36" t="s">
        <v>82</v>
      </c>
      <c r="F47" s="36">
        <v>30</v>
      </c>
      <c r="G47" s="45">
        <v>2520000</v>
      </c>
      <c r="H47" s="36">
        <f>G47/F47</f>
        <v>84000</v>
      </c>
      <c r="I47" s="37" t="s">
        <v>83</v>
      </c>
      <c r="J47" s="72"/>
      <c r="K47" s="73"/>
      <c r="L47" s="71"/>
      <c r="M47" s="77"/>
      <c r="N47" s="71"/>
    </row>
    <row r="48" spans="1:14" x14ac:dyDescent="0.25">
      <c r="A48" s="43">
        <v>43737</v>
      </c>
      <c r="B48" s="44" t="s">
        <v>85</v>
      </c>
      <c r="C48" s="44" t="s">
        <v>86</v>
      </c>
      <c r="D48" s="36" t="s">
        <v>92</v>
      </c>
      <c r="E48" s="36" t="s">
        <v>82</v>
      </c>
      <c r="F48" s="36">
        <v>30</v>
      </c>
      <c r="G48" s="45">
        <v>2520000</v>
      </c>
      <c r="H48" s="36">
        <f>G48/F48</f>
        <v>84000</v>
      </c>
      <c r="I48" s="37" t="s">
        <v>83</v>
      </c>
      <c r="J48" s="72"/>
      <c r="K48" s="73"/>
      <c r="L48" s="71"/>
      <c r="M48" s="77"/>
      <c r="N48" s="71"/>
    </row>
    <row r="49" spans="1:14" x14ac:dyDescent="0.25">
      <c r="A49" s="71"/>
      <c r="B49" s="71"/>
      <c r="C49" s="71"/>
      <c r="D49" s="71"/>
      <c r="E49" s="71"/>
      <c r="F49" s="71"/>
      <c r="G49" s="63">
        <f>SUM(G47:G48)</f>
        <v>5040000</v>
      </c>
      <c r="H49" s="71"/>
      <c r="I49" s="71"/>
      <c r="J49" s="72" t="s">
        <v>145</v>
      </c>
      <c r="K49" s="73">
        <v>100000</v>
      </c>
      <c r="L49" s="71">
        <v>1</v>
      </c>
      <c r="M49" s="77"/>
      <c r="N49" s="71" t="s">
        <v>151</v>
      </c>
    </row>
    <row r="50" spans="1:14" x14ac:dyDescent="0.25">
      <c r="M50" s="77"/>
    </row>
    <row r="51" spans="1:14" x14ac:dyDescent="0.25">
      <c r="A51" s="43">
        <v>43739</v>
      </c>
      <c r="B51" s="44" t="s">
        <v>85</v>
      </c>
      <c r="C51" s="44" t="s">
        <v>86</v>
      </c>
      <c r="D51" s="36" t="s">
        <v>93</v>
      </c>
      <c r="E51" s="36" t="s">
        <v>82</v>
      </c>
      <c r="F51" s="36">
        <v>50</v>
      </c>
      <c r="G51" s="47">
        <v>4200000</v>
      </c>
      <c r="H51" s="36">
        <f>G51/F51</f>
        <v>84000</v>
      </c>
      <c r="I51" s="37" t="s">
        <v>83</v>
      </c>
      <c r="J51" s="72" t="s">
        <v>145</v>
      </c>
      <c r="K51" s="73">
        <v>100000</v>
      </c>
      <c r="L51" s="71">
        <v>1</v>
      </c>
      <c r="M51" s="77"/>
      <c r="N51" s="71" t="s">
        <v>151</v>
      </c>
    </row>
    <row r="52" spans="1:14" x14ac:dyDescent="0.25">
      <c r="A52" s="43"/>
      <c r="B52" s="44"/>
      <c r="C52" s="44"/>
      <c r="D52" s="36"/>
      <c r="E52" s="36"/>
      <c r="F52" s="36"/>
      <c r="G52" s="76"/>
      <c r="H52" s="36"/>
      <c r="I52" s="37"/>
      <c r="J52" s="72" t="s">
        <v>145</v>
      </c>
      <c r="K52" s="73">
        <v>100000</v>
      </c>
      <c r="L52" s="71">
        <v>15</v>
      </c>
      <c r="M52" s="77"/>
      <c r="N52" s="71" t="s">
        <v>152</v>
      </c>
    </row>
    <row r="54" spans="1:14" x14ac:dyDescent="0.25">
      <c r="A54" s="43">
        <v>43724</v>
      </c>
      <c r="B54" s="44" t="s">
        <v>85</v>
      </c>
      <c r="C54" s="44" t="s">
        <v>86</v>
      </c>
      <c r="D54" s="36" t="s">
        <v>89</v>
      </c>
      <c r="E54" s="36" t="s">
        <v>82</v>
      </c>
      <c r="F54" s="36">
        <v>40</v>
      </c>
      <c r="G54" s="62">
        <v>3360000</v>
      </c>
      <c r="H54" s="36">
        <f>G54/F54</f>
        <v>84000</v>
      </c>
      <c r="I54" s="37" t="s">
        <v>83</v>
      </c>
      <c r="J54" s="72" t="s">
        <v>146</v>
      </c>
      <c r="K54" s="73" t="s">
        <v>146</v>
      </c>
      <c r="L54" s="71" t="s">
        <v>146</v>
      </c>
      <c r="M54" s="71"/>
      <c r="N54" s="71"/>
    </row>
    <row r="55" spans="1:14" x14ac:dyDescent="0.25">
      <c r="A55" s="43">
        <v>43731</v>
      </c>
      <c r="B55" s="44" t="s">
        <v>85</v>
      </c>
      <c r="C55" s="44" t="s">
        <v>86</v>
      </c>
      <c r="D55" s="36" t="s">
        <v>90</v>
      </c>
      <c r="E55" s="36" t="s">
        <v>82</v>
      </c>
      <c r="F55" s="36">
        <v>30</v>
      </c>
      <c r="G55" s="62">
        <v>2520000</v>
      </c>
      <c r="H55" s="36">
        <f>G55/F55</f>
        <v>84000</v>
      </c>
      <c r="I55" s="37" t="s">
        <v>83</v>
      </c>
      <c r="J55" s="72" t="s">
        <v>146</v>
      </c>
      <c r="K55" s="73" t="s">
        <v>146</v>
      </c>
      <c r="L55" s="71" t="s">
        <v>146</v>
      </c>
      <c r="M55" s="71"/>
      <c r="N55" s="71"/>
    </row>
    <row r="56" spans="1:14" x14ac:dyDescent="0.25">
      <c r="K56" s="94" t="s">
        <v>148</v>
      </c>
      <c r="L56" s="94"/>
      <c r="M56" s="78">
        <f>SUM(M16:M55)</f>
        <v>600000</v>
      </c>
    </row>
  </sheetData>
  <mergeCells count="2">
    <mergeCell ref="B3:E3"/>
    <mergeCell ref="K56:L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1"/>
  <sheetViews>
    <sheetView workbookViewId="0">
      <selection activeCell="B11" sqref="B11:G11"/>
    </sheetView>
  </sheetViews>
  <sheetFormatPr defaultRowHeight="14.25" x14ac:dyDescent="0.2"/>
  <cols>
    <col min="1" max="1" width="9.140625" style="18"/>
    <col min="2" max="2" width="4.140625" style="18" bestFit="1" customWidth="1"/>
    <col min="3" max="3" width="21.5703125" style="18" bestFit="1" customWidth="1"/>
    <col min="4" max="4" width="14.140625" style="18" customWidth="1"/>
    <col min="5" max="5" width="13.5703125" style="18" bestFit="1" customWidth="1"/>
    <col min="6" max="16384" width="9.140625" style="18"/>
  </cols>
  <sheetData>
    <row r="4" spans="2:7" s="26" customFormat="1" x14ac:dyDescent="0.25">
      <c r="B4" s="28" t="s">
        <v>0</v>
      </c>
      <c r="C4" s="28" t="s">
        <v>54</v>
      </c>
      <c r="D4" s="28" t="s">
        <v>55</v>
      </c>
      <c r="E4" s="28" t="s">
        <v>56</v>
      </c>
    </row>
    <row r="5" spans="2:7" ht="15" x14ac:dyDescent="0.25">
      <c r="B5" s="21">
        <v>1</v>
      </c>
      <c r="C5" s="21" t="s">
        <v>57</v>
      </c>
      <c r="D5" s="21" t="s">
        <v>58</v>
      </c>
      <c r="E5" s="29">
        <v>500000</v>
      </c>
    </row>
    <row r="10" spans="2:7" x14ac:dyDescent="0.2">
      <c r="B10" s="91" t="s">
        <v>94</v>
      </c>
      <c r="C10" s="91"/>
      <c r="D10" s="91"/>
      <c r="E10" s="91"/>
      <c r="F10" s="91"/>
      <c r="G10" s="91"/>
    </row>
    <row r="11" spans="2:7" ht="15" x14ac:dyDescent="0.25">
      <c r="B11" s="95">
        <f>Vinyl!L63+Sampling!F19+Dispenser!E5+'Point Pemb Freelance'!M56</f>
        <v>3645425</v>
      </c>
      <c r="C11" s="95"/>
      <c r="D11" s="95"/>
      <c r="E11" s="95"/>
      <c r="F11" s="95"/>
      <c r="G11" s="95"/>
    </row>
  </sheetData>
  <mergeCells count="2">
    <mergeCell ref="B10:G10"/>
    <mergeCell ref="B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Vinyl</vt:lpstr>
      <vt:lpstr>Sampling</vt:lpstr>
      <vt:lpstr>Point Pemb Freelance</vt:lpstr>
      <vt:lpstr>Dispenser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2019-11-25T04:14:25Z</dcterms:created>
  <dcterms:modified xsi:type="dcterms:W3CDTF">2019-12-02T07:23:20Z</dcterms:modified>
</cp:coreProperties>
</file>