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</sheets>
  <calcPr calcId="124519"/>
</workbook>
</file>

<file path=xl/calcChain.xml><?xml version="1.0" encoding="utf-8"?>
<calcChain xmlns="http://schemas.openxmlformats.org/spreadsheetml/2006/main">
  <c r="J151" i="3"/>
  <c r="J6" i="4"/>
  <c r="J149" i="3"/>
  <c r="J7"/>
  <c r="J28"/>
  <c r="J60"/>
  <c r="J66"/>
  <c r="J87"/>
  <c r="J94"/>
  <c r="J102"/>
  <c r="J128"/>
  <c r="J132"/>
  <c r="J133"/>
  <c r="J134"/>
  <c r="J136"/>
  <c r="J137"/>
  <c r="J138"/>
  <c r="J139"/>
  <c r="J140"/>
  <c r="J141"/>
  <c r="J142"/>
  <c r="J143"/>
  <c r="J144"/>
  <c r="J145"/>
  <c r="J146"/>
  <c r="J147"/>
  <c r="J148"/>
  <c r="J150"/>
  <c r="H142"/>
  <c r="H138"/>
  <c r="H139"/>
  <c r="H140"/>
  <c r="H141"/>
  <c r="H143"/>
  <c r="H144"/>
  <c r="H145"/>
  <c r="H146"/>
  <c r="H147"/>
  <c r="H148"/>
  <c r="H149"/>
  <c r="J35" i="4"/>
  <c r="H38"/>
  <c r="J38"/>
  <c r="H37"/>
  <c r="J37" s="1"/>
  <c r="H36"/>
  <c r="J36" s="1"/>
  <c r="H35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1"/>
  <c r="J21" s="1"/>
  <c r="H20"/>
  <c r="J20" s="1"/>
  <c r="H19"/>
  <c r="J19" s="1"/>
  <c r="H18"/>
  <c r="J18" s="1"/>
  <c r="H15"/>
  <c r="J15" s="1"/>
  <c r="H16"/>
  <c r="J16" s="1"/>
  <c r="H17"/>
  <c r="J17" s="1"/>
  <c r="H22"/>
  <c r="J22" s="1"/>
  <c r="H23"/>
  <c r="J23" s="1"/>
  <c r="H24"/>
  <c r="J24" s="1"/>
  <c r="H25"/>
  <c r="J25" s="1"/>
  <c r="H14"/>
  <c r="J14" s="1"/>
  <c r="K39" s="1"/>
  <c r="O9" l="1"/>
  <c r="O10" s="1"/>
  <c r="H137" i="3" l="1"/>
  <c r="H114"/>
  <c r="H115"/>
  <c r="H116"/>
  <c r="H117"/>
  <c r="H118"/>
  <c r="H119"/>
  <c r="H120"/>
  <c r="H121"/>
  <c r="H122"/>
  <c r="H123"/>
  <c r="H124"/>
  <c r="H125"/>
  <c r="H126"/>
  <c r="H127"/>
  <c r="J127" s="1"/>
  <c r="H128"/>
  <c r="H129"/>
  <c r="J129" s="1"/>
  <c r="H130"/>
  <c r="J130" s="1"/>
  <c r="H131"/>
  <c r="J131" s="1"/>
  <c r="H132"/>
  <c r="H133"/>
  <c r="H134"/>
  <c r="H135"/>
  <c r="J135" s="1"/>
  <c r="H136"/>
  <c r="H113"/>
  <c r="H112"/>
  <c r="H111"/>
  <c r="H110"/>
  <c r="H109"/>
  <c r="H28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H61"/>
  <c r="J61" s="1"/>
  <c r="H62"/>
  <c r="J62" s="1"/>
  <c r="H63"/>
  <c r="J63" s="1"/>
  <c r="H64"/>
  <c r="J64" s="1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" l="1"/>
  <c r="J5" s="1"/>
  <c r="H6"/>
  <c r="J6" s="1"/>
  <c r="H7"/>
  <c r="H8"/>
  <c r="J8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4"/>
  <c r="J126"/>
  <c r="J4" l="1"/>
  <c r="K13" i="4"/>
  <c r="K40" s="1"/>
  <c r="J125" i="3" l="1"/>
  <c r="J124"/>
  <c r="J120"/>
  <c r="J121"/>
  <c r="J122"/>
  <c r="J123"/>
  <c r="J119"/>
  <c r="J114"/>
  <c r="J115"/>
  <c r="J116"/>
  <c r="J117"/>
  <c r="J118"/>
  <c r="J109"/>
  <c r="J110"/>
  <c r="J111"/>
  <c r="J112"/>
  <c r="J113"/>
  <c r="J65" l="1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8"/>
  <c r="J89"/>
  <c r="J90"/>
  <c r="J91"/>
  <c r="J92"/>
  <c r="J93"/>
  <c r="J95"/>
  <c r="J96"/>
  <c r="J97"/>
  <c r="J98"/>
  <c r="J99"/>
  <c r="J100"/>
  <c r="J101"/>
  <c r="J103"/>
  <c r="J104"/>
  <c r="J105"/>
  <c r="J106"/>
  <c r="J107"/>
  <c r="J108"/>
</calcChain>
</file>

<file path=xl/sharedStrings.xml><?xml version="1.0" encoding="utf-8"?>
<sst xmlns="http://schemas.openxmlformats.org/spreadsheetml/2006/main" count="450" uniqueCount="248">
  <si>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</si>
  <si>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</si>
  <si>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</si>
  <si>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</si>
  <si>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</si>
  <si>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</si>
  <si>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</si>
  <si>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</si>
  <si>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</si>
  <si>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</si>
  <si>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</si>
  <si>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</si>
  <si>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</si>
  <si>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HARGA SATUAN</t>
  </si>
  <si>
    <t>PASAR MARTOLOYO</t>
  </si>
  <si>
    <t>LUAS</t>
  </si>
  <si>
    <t>POLOS</t>
  </si>
  <si>
    <t>PS JATIBARANG</t>
  </si>
  <si>
    <t>PS PEPEDAN</t>
  </si>
  <si>
    <t>PS BUMIJAWA</t>
  </si>
  <si>
    <t>PS BOJONG</t>
  </si>
  <si>
    <t>PS SITANGGAL</t>
  </si>
  <si>
    <t>PS BALAPULANG</t>
  </si>
  <si>
    <t>PS BULAKAMBA</t>
  </si>
  <si>
    <t>PS RANDUGUNTING</t>
  </si>
  <si>
    <t xml:space="preserve">Pasar Grogolan </t>
  </si>
  <si>
    <t xml:space="preserve">Pasar Warungasem </t>
  </si>
  <si>
    <t>Bu Sri</t>
  </si>
  <si>
    <t>Bu Siti</t>
  </si>
  <si>
    <t xml:space="preserve">Pasar Bantarbolang </t>
  </si>
  <si>
    <t xml:space="preserve">Pasar Kemantran </t>
  </si>
  <si>
    <t>Yayuk</t>
  </si>
  <si>
    <t xml:space="preserve">Pasar Pandansari </t>
  </si>
  <si>
    <t>Bu Atun</t>
  </si>
  <si>
    <t>ITEM</t>
  </si>
  <si>
    <t>JUMLAH</t>
  </si>
  <si>
    <t>HARGA</t>
  </si>
  <si>
    <t>TOTAL</t>
  </si>
  <si>
    <t>SATUAN</t>
  </si>
  <si>
    <t>PRINT ADVERTISING</t>
  </si>
  <si>
    <t>CETAK MMT NAMA TOKO</t>
  </si>
  <si>
    <t>RINCIAN NAMA TOKO DAN UKURAN DI SHEET MMT</t>
  </si>
  <si>
    <t>BRANDING PSK</t>
  </si>
  <si>
    <t>STIKER UNTUK ARMADA GEROBAK</t>
  </si>
  <si>
    <t>PASAR BANDUNG</t>
  </si>
  <si>
    <t>PAGI TEGAL</t>
  </si>
  <si>
    <t>PAGI RANDUDONGKAL</t>
  </si>
  <si>
    <t>ANTO</t>
  </si>
  <si>
    <t>AKIM</t>
  </si>
  <si>
    <t>YONO</t>
  </si>
  <si>
    <t>AHMAD</t>
  </si>
  <si>
    <t>RIDHO</t>
  </si>
  <si>
    <t>RONI</t>
  </si>
  <si>
    <t>PENDI</t>
  </si>
  <si>
    <t>JEPRI</t>
  </si>
  <si>
    <t>RIZAL</t>
  </si>
  <si>
    <t>PASAR MARGASARI</t>
  </si>
  <si>
    <t>PASAR BANTAR BOLANG</t>
  </si>
  <si>
    <t>PASAR LIMBANGAN</t>
  </si>
  <si>
    <t>PASAR BALAPULANG</t>
  </si>
  <si>
    <t>2 Lembar</t>
  </si>
  <si>
    <t>Bu watik</t>
  </si>
  <si>
    <t>Waras Swalayan</t>
  </si>
  <si>
    <t>Jl. Gatot Subroto Buaran PKL</t>
  </si>
  <si>
    <t xml:space="preserve">Hj. Nuriyah </t>
  </si>
  <si>
    <t>Toko Berkah</t>
  </si>
  <si>
    <t>Dimas Daffa</t>
  </si>
  <si>
    <t>Toko Kasri</t>
  </si>
  <si>
    <t>Tani Maju</t>
  </si>
  <si>
    <t>Toko Ijo</t>
  </si>
  <si>
    <t>Titipan Sepeda / Motor - H. Tomo Safira</t>
  </si>
  <si>
    <t>Titipan Sepeda / Motor - Mas Sani</t>
  </si>
  <si>
    <t>Warung Makan - Mba Lin</t>
  </si>
  <si>
    <t>Warung Makan - Bu Farija</t>
  </si>
  <si>
    <t>Warung Makan - Bu Firoh</t>
  </si>
  <si>
    <t>Bu Umayah</t>
  </si>
  <si>
    <t>Bu Maflicha</t>
  </si>
  <si>
    <t>Mas Ali</t>
  </si>
  <si>
    <t>Putra Sri Bu Barokah</t>
  </si>
  <si>
    <t>Bu Iklimah</t>
  </si>
  <si>
    <t>Bu Murni</t>
  </si>
  <si>
    <t xml:space="preserve">Anik Ahmad </t>
  </si>
  <si>
    <t>Bu Salamah</t>
  </si>
  <si>
    <t>Nur Atika</t>
  </si>
  <si>
    <t>Bu Rukha</t>
  </si>
  <si>
    <t>Sulastri</t>
  </si>
  <si>
    <t>Toko Dwi</t>
  </si>
  <si>
    <t>Pasar Sragi</t>
  </si>
  <si>
    <t>Nur Setia</t>
  </si>
  <si>
    <t xml:space="preserve">Pasar Sragi </t>
  </si>
  <si>
    <t>Dede</t>
  </si>
  <si>
    <t xml:space="preserve">Umi (Perabhot) </t>
  </si>
  <si>
    <t>Bu Dakiyah Chiki</t>
  </si>
  <si>
    <t>Bu Fathonah Chiki</t>
  </si>
  <si>
    <t>Mba Dina Chiki</t>
  </si>
  <si>
    <t>Bu Pu'ah</t>
  </si>
  <si>
    <t>Bu Nuwiyah</t>
  </si>
  <si>
    <t>Bu Wasri</t>
  </si>
  <si>
    <t>Bu Rini</t>
  </si>
  <si>
    <t>Asih Mulyorejo</t>
  </si>
  <si>
    <t>Mba Dina</t>
  </si>
  <si>
    <t>Bu Sri Chiki</t>
  </si>
  <si>
    <t>Bu Dati</t>
  </si>
  <si>
    <t xml:space="preserve">Bu Casmodah </t>
  </si>
  <si>
    <t>Mundriyah</t>
  </si>
  <si>
    <t>Hermanto</t>
  </si>
  <si>
    <t>Bu Jariyah</t>
  </si>
  <si>
    <t>Warung Makan Sederhana Pak Tahuri</t>
  </si>
  <si>
    <t>Bu Amanah</t>
  </si>
  <si>
    <t>Nur Kholifah</t>
  </si>
  <si>
    <t xml:space="preserve">Pasar Comal </t>
  </si>
  <si>
    <t>Bu Yati Sayur</t>
  </si>
  <si>
    <t>Mas Imam</t>
  </si>
  <si>
    <t>Bu Marti</t>
  </si>
  <si>
    <t>Hj. Tun</t>
  </si>
  <si>
    <t xml:space="preserve">Toko Sumber Rejeki (Mas Eko) </t>
  </si>
  <si>
    <t>Bu Miskiyah</t>
  </si>
  <si>
    <t>KIOS Muhana</t>
  </si>
  <si>
    <t>KIOS Umroh</t>
  </si>
  <si>
    <t>BU Hj. Sri</t>
  </si>
  <si>
    <t>KIOS Sarofah</t>
  </si>
  <si>
    <t>2 X</t>
  </si>
  <si>
    <t>2X</t>
  </si>
  <si>
    <t>BU WARSITI</t>
  </si>
  <si>
    <t>RIZQUNA GERABAH</t>
  </si>
  <si>
    <t>2X SPANDUK</t>
  </si>
  <si>
    <t>ANINDA SNACK</t>
  </si>
  <si>
    <t>ABDUL GHONI SNACK</t>
  </si>
  <si>
    <t>DENIS SNACK</t>
  </si>
  <si>
    <t>MBA MILAH BERAS</t>
  </si>
  <si>
    <t>HERMAN</t>
  </si>
  <si>
    <t>MUNAWAR</t>
  </si>
  <si>
    <t>BU DARTI</t>
  </si>
  <si>
    <t>GILINGAN BUMBU ISTIKHAROH</t>
  </si>
  <si>
    <t>ANDINI SNACK</t>
  </si>
  <si>
    <t>KIOS NURAHMA</t>
  </si>
  <si>
    <t>TOKO TITI</t>
  </si>
  <si>
    <t>TOKO IROH</t>
  </si>
  <si>
    <t>MBA TIKA</t>
  </si>
  <si>
    <t>BU MUDRIKHA</t>
  </si>
  <si>
    <t>TOKO SUBUR</t>
  </si>
  <si>
    <t>SEDIA SAYUR,BUMBU-BUMBU,TRASI ENAK,TAUCO ENAK,BAWANG,CABE DLL</t>
  </si>
  <si>
    <t>IMAH</t>
  </si>
  <si>
    <t>BU PUR</t>
  </si>
  <si>
    <t>PS INDUK</t>
  </si>
  <si>
    <t>BU MUNIROH</t>
  </si>
  <si>
    <t>WARUNG MAKAN SARI AYU</t>
  </si>
  <si>
    <t>PS TANJUNG BRAK</t>
  </si>
  <si>
    <t>TOKO HJ YANTI</t>
  </si>
  <si>
    <t>BU ANAH</t>
  </si>
  <si>
    <t>TOKO MARYAM</t>
  </si>
  <si>
    <t>H CASMADI (HJ IPIH)</t>
  </si>
  <si>
    <t>SODIKIN</t>
  </si>
  <si>
    <t>RINA DIYANTO</t>
  </si>
  <si>
    <t>KALIMATI ADIWEERNA</t>
  </si>
  <si>
    <t>HJ SRI</t>
  </si>
  <si>
    <t>BUMIJAWA</t>
  </si>
  <si>
    <t>TK TATI</t>
  </si>
  <si>
    <t>BOJONG</t>
  </si>
  <si>
    <t>MBA KHO (GEMILANG UTAMI)</t>
  </si>
  <si>
    <t>BU ILAH</t>
  </si>
  <si>
    <t>MAS IING</t>
  </si>
  <si>
    <t>TOKO ALMAS</t>
  </si>
  <si>
    <t>DESA BAROS KETANGGUNGAN BREBES</t>
  </si>
  <si>
    <t>3X SPANDUK</t>
  </si>
  <si>
    <t>BU KHOTIROH</t>
  </si>
  <si>
    <t>BU LASIH</t>
  </si>
  <si>
    <t>MBA TUTI</t>
  </si>
  <si>
    <t>BU ROSSY JUAL TELOR ASIN</t>
  </si>
  <si>
    <t>WARUNG NASI CINTA RASA</t>
  </si>
  <si>
    <t>SEDIA BUBUR AYAM,BUBUR KACANG IJO,KETAN ITEM,INDOMIE GORENG/REBUS</t>
  </si>
  <si>
    <t>TOKO RANI</t>
  </si>
  <si>
    <t>SITANGGAL</t>
  </si>
  <si>
    <t xml:space="preserve">TOKO HARTI </t>
  </si>
  <si>
    <t xml:space="preserve">SEDIA ANEKA KUE KERING </t>
  </si>
  <si>
    <t>TOKO HENDRA</t>
  </si>
  <si>
    <t>PASAR  KEMANTRAN</t>
  </si>
  <si>
    <t>BU SISUM</t>
  </si>
  <si>
    <t>KIOS H.UNTUNG</t>
  </si>
  <si>
    <t>NUNUNG SNACK</t>
  </si>
  <si>
    <t>PADAMURAH</t>
  </si>
  <si>
    <t xml:space="preserve">TOKO SULASTRI </t>
  </si>
  <si>
    <t>KIOS ES BATU PENDI</t>
  </si>
  <si>
    <t>WARUNG SOTO BU ENDANG</t>
  </si>
  <si>
    <t>KIOS HJ SUHENA</t>
  </si>
  <si>
    <t>WARUNG SOTO MBAK WID</t>
  </si>
  <si>
    <t>KIOS BU MASLAH</t>
  </si>
  <si>
    <t>KIOS BU KRISTIN</t>
  </si>
  <si>
    <t>KIOS BU WARSUNI</t>
  </si>
  <si>
    <t>KIOS BU NUNG</t>
  </si>
  <si>
    <t>KIOS HARTI</t>
  </si>
  <si>
    <t>TOKO IDA</t>
  </si>
  <si>
    <t>KIOS BU KUNDUROH</t>
  </si>
  <si>
    <t xml:space="preserve">KIOS ROHYATI SAYUR </t>
  </si>
  <si>
    <t>BU SRI SS SAYUR KOMPLIT</t>
  </si>
  <si>
    <t>SEDIA SEMBAKO,SAYUR KOMPLIT,DAN OLEH OLEH KHAS PEMALANG</t>
  </si>
  <si>
    <t>PASAR PETARUKAN</t>
  </si>
  <si>
    <t>TOKO INDAH</t>
  </si>
  <si>
    <t>PASAR BOJONG</t>
  </si>
  <si>
    <t>KIOS HJ KUSNIATI</t>
  </si>
  <si>
    <t>TOKO ROHMAT / TUMINEM</t>
  </si>
  <si>
    <t>TOKO BU JUNAENAH</t>
  </si>
  <si>
    <t>WARUNG MAKAN MAK SUTIAH</t>
  </si>
  <si>
    <t>TOKO MAS UNANG</t>
  </si>
  <si>
    <t>KIOS TANTI</t>
  </si>
  <si>
    <t>PASAR BATANG</t>
  </si>
  <si>
    <r>
      <t xml:space="preserve">HARGA TOTAL MATERIAL, BIAYA PASANG, IJIN REKLAME </t>
    </r>
    <r>
      <rPr>
        <b/>
        <sz val="11"/>
        <color indexed="8"/>
        <rFont val="Calibri"/>
        <family val="2"/>
      </rPr>
      <t>1 TAHUN (4x1)</t>
    </r>
  </si>
  <si>
    <t>BU JUJU SAYUR</t>
  </si>
  <si>
    <t>YU MURNI SAYUR</t>
  </si>
  <si>
    <t>MUSLIH SAYUR</t>
  </si>
  <si>
    <t>BU EKO SAYUR</t>
  </si>
  <si>
    <t>CIPTO SAYUR</t>
  </si>
  <si>
    <t>IPIN</t>
  </si>
  <si>
    <t>ALIM</t>
  </si>
  <si>
    <t>ENDANG</t>
  </si>
  <si>
    <t>IAM</t>
  </si>
  <si>
    <t>RAMDON</t>
  </si>
  <si>
    <t>2X STICKER POTRAIT</t>
  </si>
  <si>
    <t>TONISAH</t>
  </si>
  <si>
    <t>NUR</t>
  </si>
  <si>
    <t>SUHETI</t>
  </si>
  <si>
    <t>KOMARIAH</t>
  </si>
  <si>
    <t>2X GAMBAR POTRAIT</t>
  </si>
  <si>
    <t>PPK PSR PAGI TGL</t>
  </si>
  <si>
    <t>ATUN</t>
  </si>
  <si>
    <t xml:space="preserve">2X </t>
  </si>
  <si>
    <t>JUPRI</t>
  </si>
  <si>
    <t xml:space="preserve">4X </t>
  </si>
  <si>
    <t>YAYAN</t>
  </si>
  <si>
    <t>PKK PSR BANJARSARI</t>
  </si>
  <si>
    <t>YANTO</t>
  </si>
  <si>
    <t>4X</t>
  </si>
  <si>
    <t>TOSA</t>
  </si>
  <si>
    <t>ACENG</t>
  </si>
  <si>
    <t>FIRMAN</t>
  </si>
  <si>
    <t>PKK PSR RANDUDONGKAL</t>
  </si>
  <si>
    <t>IJO</t>
  </si>
  <si>
    <t>ANEKA ES PAK ROHAN</t>
  </si>
  <si>
    <t>SEDIA : ES CAPUCINO,ESKELAPA MUDA,POPICE,DAN JERUK PERAS</t>
  </si>
  <si>
    <r>
      <t xml:space="preserve">HARGA TOTAL MATERIAL,TIANG PENYANGGA, BIAYA PASANG,DAN  IJIN REKLAME </t>
    </r>
    <r>
      <rPr>
        <b/>
        <sz val="11"/>
        <color indexed="8"/>
        <rFont val="Calibri"/>
        <family val="2"/>
      </rPr>
      <t>1 TAHUN (4x1,5)</t>
    </r>
  </si>
  <si>
    <t>PERALATAN BRANDING</t>
  </si>
  <si>
    <t>TANGGA LIPAT</t>
  </si>
  <si>
    <r>
      <t>HARGA TOTAL MATERIAL, BIAYA PASANG, IJIN DAN REKLAME</t>
    </r>
    <r>
      <rPr>
        <b/>
        <sz val="11"/>
        <color indexed="8"/>
        <rFont val="Calibri"/>
        <family val="2"/>
      </rPr>
      <t xml:space="preserve"> 1 TAHUN (3x2)</t>
    </r>
  </si>
  <si>
    <t xml:space="preserve">TANGGA UNTUK 2 MD </t>
  </si>
  <si>
    <t>ISSA</t>
  </si>
  <si>
    <r>
      <t xml:space="preserve">BIAYA PEMBUATAN,TIANG PENYANGGA, BIAYA PASANG,DAN  IJIN REKLAME </t>
    </r>
    <r>
      <rPr>
        <b/>
        <sz val="11"/>
        <color indexed="8"/>
        <rFont val="Calibri"/>
        <family val="2"/>
      </rPr>
      <t>2 TAHUN (4x2)</t>
    </r>
  </si>
  <si>
    <t>RINCIAN AKTIFITAS PROMOSI DAN KEBUTUHAN BIAYA LPAP FEBUARI 2020</t>
  </si>
  <si>
    <t>PAPAN NAMA PASAR (PNP)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</si>
</sst>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</font>
    <font>
      <sz val="11"/>
      <color rgb="FF000000"/>
      <name val="Calibri"/>
      <charset val="1"/>
    </font>
    <font>
      <sz val="11"/>
      <color rgb="FFFF0000"/>
      <name val="Calibri"/>
      <charset val="1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4">
    <xf numFmtId="0" fontId="0" fillId="0" borderId="0" xfId="0"/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1" fillId="0" borderId="10" xfId="0" applyFont="1" applyBorder="1" applyAlignment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0" fillId="0" borderId="10" xfId="0" applyBorder="1"/>
    <xf numFmtId="0" fontId="24" fillId="0" borderId="10" xfId="45" applyFont="1" applyBorder="1" applyAlignment="1">
      <alignment horizontal="center"/>
    </xf>
    <xf numFmtId="0" fontId="26" fillId="0" borderId="10" xfId="0" applyFont="1" applyBorder="1" applyAlignment="1"/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1" fontId="24" fillId="0" borderId="10" xfId="28" applyFont="1" applyBorder="1" applyAlignment="1">
      <alignment horizontal="center"/>
    </xf>
    <xf numFmtId="41" fontId="21" fillId="18" borderId="10" xfId="28" applyFont="1" applyFill="1" applyBorder="1"/>
    <xf numFmtId="0" fontId="29" fillId="0" borderId="0" xfId="0" applyFont="1" applyFill="1"/>
    <xf numFmtId="0" fontId="30" fillId="0" borderId="0" xfId="0" applyFont="1" applyFill="1" applyBorder="1"/>
    <xf numFmtId="0" fontId="25" fillId="0" borderId="0" xfId="0" applyFont="1" applyFill="1" applyBorder="1"/>
    <xf numFmtId="41" fontId="29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9" fillId="0" borderId="10" xfId="0" applyFont="1" applyFill="1" applyBorder="1"/>
    <xf numFmtId="165" fontId="29" fillId="0" borderId="10" xfId="0" applyNumberFormat="1" applyFont="1" applyFill="1" applyBorder="1"/>
    <xf numFmtId="0" fontId="29" fillId="0" borderId="10" xfId="0" applyNumberFormat="1" applyFont="1" applyFill="1" applyBorder="1" applyAlignment="1" applyProtection="1"/>
    <xf numFmtId="0" fontId="25" fillId="0" borderId="10" xfId="0" applyFont="1" applyFill="1" applyBorder="1" applyAlignment="1">
      <alignment horizontal="center"/>
    </xf>
    <xf numFmtId="166" fontId="29" fillId="0" borderId="10" xfId="0" applyNumberFormat="1" applyFont="1" applyFill="1" applyBorder="1" applyAlignment="1">
      <alignment horizontal="center"/>
    </xf>
    <xf numFmtId="0" fontId="29" fillId="0" borderId="10" xfId="0" applyNumberFormat="1" applyFont="1" applyFill="1" applyBorder="1" applyAlignment="1" applyProtection="1">
      <alignment horizontal="right" vertical="center"/>
    </xf>
    <xf numFmtId="166" fontId="29" fillId="0" borderId="10" xfId="0" applyNumberFormat="1" applyFont="1" applyFill="1" applyBorder="1" applyAlignment="1"/>
    <xf numFmtId="41" fontId="29" fillId="0" borderId="10" xfId="28" applyFont="1" applyFill="1" applyBorder="1" applyAlignment="1" applyProtection="1">
      <alignment vertical="center"/>
    </xf>
    <xf numFmtId="0" fontId="29" fillId="0" borderId="10" xfId="0" applyNumberFormat="1" applyFont="1" applyFill="1" applyBorder="1" applyAlignment="1" applyProtection="1">
      <alignment vertical="center"/>
    </xf>
    <xf numFmtId="0" fontId="29" fillId="0" borderId="10" xfId="0" applyNumberFormat="1" applyFont="1" applyFill="1" applyBorder="1" applyAlignment="1" applyProtection="1">
      <alignment horizontal="center" vertical="center"/>
    </xf>
    <xf numFmtId="41" fontId="29" fillId="0" borderId="10" xfId="0" applyNumberFormat="1" applyFont="1" applyFill="1" applyBorder="1" applyAlignment="1" applyProtection="1">
      <alignment vertical="center"/>
    </xf>
    <xf numFmtId="41" fontId="29" fillId="0" borderId="10" xfId="28" applyFont="1" applyFill="1" applyBorder="1" applyAlignment="1"/>
    <xf numFmtId="41" fontId="30" fillId="0" borderId="10" xfId="28" applyFont="1" applyFill="1" applyBorder="1"/>
    <xf numFmtId="0" fontId="29" fillId="20" borderId="10" xfId="0" applyFont="1" applyFill="1" applyBorder="1"/>
    <xf numFmtId="41" fontId="25" fillId="20" borderId="10" xfId="28" applyFont="1" applyFill="1" applyBorder="1"/>
    <xf numFmtId="0" fontId="29" fillId="22" borderId="10" xfId="0" applyFont="1" applyFill="1" applyBorder="1"/>
    <xf numFmtId="41" fontId="25" fillId="22" borderId="10" xfId="28" applyFont="1" applyFill="1" applyBorder="1"/>
    <xf numFmtId="0" fontId="29" fillId="19" borderId="10" xfId="0" applyFont="1" applyFill="1" applyBorder="1"/>
    <xf numFmtId="41" fontId="25" fillId="19" borderId="10" xfId="28" applyFont="1" applyFill="1" applyBorder="1"/>
    <xf numFmtId="0" fontId="21" fillId="0" borderId="10" xfId="0" applyFont="1" applyBorder="1"/>
    <xf numFmtId="0" fontId="20" fillId="0" borderId="0" xfId="0" applyFont="1" applyBorder="1"/>
    <xf numFmtId="41" fontId="21" fillId="0" borderId="0" xfId="28" applyFont="1" applyBorder="1"/>
    <xf numFmtId="41" fontId="0" fillId="0" borderId="0" xfId="28" applyFont="1"/>
    <xf numFmtId="0" fontId="25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/>
    </xf>
    <xf numFmtId="0" fontId="33" fillId="0" borderId="10" xfId="0" applyFont="1" applyBorder="1" applyAlignment="1"/>
    <xf numFmtId="0" fontId="32" fillId="0" borderId="10" xfId="0" applyFont="1" applyBorder="1" applyAlignment="1">
      <alignment horizontal="center" wrapText="1"/>
    </xf>
    <xf numFmtId="0" fontId="25" fillId="0" borderId="10" xfId="0" applyFont="1" applyBorder="1"/>
    <xf numFmtId="0" fontId="25" fillId="0" borderId="11" xfId="0" applyNumberFormat="1" applyFont="1" applyFill="1" applyBorder="1" applyAlignment="1" applyProtection="1">
      <alignment horizontal="center" vertical="center"/>
    </xf>
    <xf numFmtId="0" fontId="25" fillId="0" borderId="20" xfId="0" applyNumberFormat="1" applyFont="1" applyFill="1" applyBorder="1" applyAlignment="1" applyProtection="1">
      <alignment horizontal="center" vertical="center"/>
    </xf>
    <xf numFmtId="0" fontId="25" fillId="0" borderId="12" xfId="0" applyNumberFormat="1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19" fillId="18" borderId="19" xfId="28" applyFont="1" applyFill="1" applyBorder="1" applyAlignment="1">
      <alignment horizontal="center"/>
    </xf>
    <xf numFmtId="0" fontId="29" fillId="18" borderId="10" xfId="0" applyFont="1" applyFill="1" applyBorder="1"/>
    <xf numFmtId="41" fontId="25" fillId="18" borderId="10" xfId="28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="90" zoomScaleNormal="90" workbookViewId="0">
      <selection activeCell="B13" sqref="B13"/>
    </sheetView>
  </sheetViews>
  <sheetFormatPr defaultRowHeight="15"/>
  <cols>
    <col min="1" max="1" width="3.42578125" customWidth="1"/>
    <col min="2" max="2" width="26.5703125" customWidth="1"/>
    <col min="3" max="3" width="9.7109375" bestFit="1" customWidth="1"/>
    <col min="4" max="4" width="23.42578125" bestFit="1" customWidth="1"/>
    <col min="5" max="5" width="10.85546875" bestFit="1" customWidth="1"/>
    <col min="6" max="6" width="8.42578125" bestFit="1" customWidth="1"/>
    <col min="7" max="7" width="9.7109375" bestFit="1" customWidth="1"/>
    <col min="8" max="8" width="7.5703125" customWidth="1"/>
    <col min="9" max="9" width="11.140625" bestFit="1" customWidth="1"/>
    <col min="10" max="10" width="12.140625" bestFit="1" customWidth="1"/>
    <col min="11" max="11" width="20.140625" customWidth="1"/>
    <col min="12" max="12" width="87.5703125" customWidth="1"/>
    <col min="15" max="15" width="10.5703125" bestFit="1" customWidth="1"/>
  </cols>
  <sheetData>
    <row r="1" spans="1:15" ht="18.75">
      <c r="A1" s="31"/>
      <c r="B1" s="32" t="s">
        <v>246</v>
      </c>
      <c r="C1" s="33"/>
      <c r="D1" s="31"/>
      <c r="E1" s="31"/>
      <c r="F1" s="31"/>
      <c r="G1" s="31"/>
      <c r="H1" s="31"/>
      <c r="I1" s="31"/>
      <c r="J1" s="34"/>
      <c r="K1" s="35"/>
      <c r="L1" s="31"/>
    </row>
    <row r="2" spans="1:15">
      <c r="A2" s="36" t="s">
        <v>2</v>
      </c>
      <c r="B2" s="36" t="s">
        <v>0</v>
      </c>
      <c r="C2" s="36" t="s">
        <v>3</v>
      </c>
      <c r="D2" s="36" t="s">
        <v>4</v>
      </c>
      <c r="E2" s="36" t="s">
        <v>34</v>
      </c>
      <c r="F2" s="36" t="s">
        <v>35</v>
      </c>
      <c r="G2" s="71" t="s">
        <v>5</v>
      </c>
      <c r="H2" s="71"/>
      <c r="I2" s="36" t="s">
        <v>36</v>
      </c>
      <c r="J2" s="37" t="s">
        <v>6</v>
      </c>
      <c r="K2" s="37" t="s">
        <v>37</v>
      </c>
      <c r="L2" s="36" t="s">
        <v>1</v>
      </c>
    </row>
    <row r="3" spans="1:15">
      <c r="A3" s="36"/>
      <c r="B3" s="36"/>
      <c r="C3" s="36"/>
      <c r="D3" s="36"/>
      <c r="E3" s="36"/>
      <c r="F3" s="36"/>
      <c r="G3" s="36" t="s">
        <v>7</v>
      </c>
      <c r="H3" s="36" t="s">
        <v>8</v>
      </c>
      <c r="I3" s="36" t="s">
        <v>38</v>
      </c>
      <c r="J3" s="37"/>
      <c r="K3" s="37"/>
      <c r="L3" s="36"/>
    </row>
    <row r="4" spans="1:15">
      <c r="A4" s="38">
        <v>1</v>
      </c>
      <c r="B4" s="51" t="s">
        <v>39</v>
      </c>
      <c r="C4" s="39">
        <v>43862</v>
      </c>
      <c r="D4" s="40" t="s">
        <v>40</v>
      </c>
      <c r="E4" s="41"/>
      <c r="F4" s="42"/>
      <c r="G4" s="43"/>
      <c r="H4" s="43"/>
      <c r="I4" s="42"/>
      <c r="J4" s="44">
        <v>14230573</v>
      </c>
      <c r="K4" s="37"/>
      <c r="L4" s="38" t="s">
        <v>41</v>
      </c>
    </row>
    <row r="5" spans="1:15">
      <c r="A5" s="38"/>
      <c r="B5" s="38"/>
      <c r="C5" s="39"/>
      <c r="D5" s="72"/>
      <c r="E5" s="72"/>
      <c r="F5" s="72"/>
      <c r="G5" s="72"/>
      <c r="H5" s="72"/>
      <c r="I5" s="72"/>
      <c r="J5" s="72"/>
      <c r="K5" s="52">
        <v>14230573</v>
      </c>
      <c r="L5" s="38"/>
    </row>
    <row r="6" spans="1:15">
      <c r="A6" s="38">
        <v>2</v>
      </c>
      <c r="B6" s="53" t="s">
        <v>240</v>
      </c>
      <c r="C6" s="39">
        <v>43862</v>
      </c>
      <c r="D6" s="40" t="s">
        <v>241</v>
      </c>
      <c r="E6" s="61"/>
      <c r="F6" s="42">
        <v>2</v>
      </c>
      <c r="G6" s="43"/>
      <c r="H6" s="43"/>
      <c r="I6" s="42">
        <v>1250000</v>
      </c>
      <c r="J6" s="44">
        <f>F6*I6</f>
        <v>2500000</v>
      </c>
      <c r="K6" s="37"/>
      <c r="L6" s="38" t="s">
        <v>243</v>
      </c>
    </row>
    <row r="7" spans="1:15">
      <c r="A7" s="38"/>
      <c r="B7" s="38"/>
      <c r="C7" s="39"/>
      <c r="D7" s="72"/>
      <c r="E7" s="72"/>
      <c r="F7" s="72"/>
      <c r="G7" s="72"/>
      <c r="H7" s="72"/>
      <c r="I7" s="72"/>
      <c r="J7" s="72"/>
      <c r="K7" s="54">
        <v>2500000</v>
      </c>
      <c r="L7" s="38"/>
    </row>
    <row r="8" spans="1:15">
      <c r="A8" s="38">
        <v>3</v>
      </c>
      <c r="B8" s="55" t="s">
        <v>247</v>
      </c>
      <c r="C8" s="39">
        <v>43862</v>
      </c>
      <c r="D8" s="46" t="s">
        <v>56</v>
      </c>
      <c r="E8" s="47"/>
      <c r="F8" s="47"/>
      <c r="G8" s="47">
        <v>4</v>
      </c>
      <c r="H8" s="47">
        <v>2</v>
      </c>
      <c r="I8" s="47"/>
      <c r="J8" s="45">
        <v>9700000</v>
      </c>
      <c r="K8" s="37"/>
      <c r="L8" s="38" t="s">
        <v>245</v>
      </c>
    </row>
    <row r="9" spans="1:15">
      <c r="A9" s="38"/>
      <c r="B9" s="38"/>
      <c r="C9" s="39"/>
      <c r="D9" s="46" t="s">
        <v>58</v>
      </c>
      <c r="E9" s="47"/>
      <c r="F9" s="47"/>
      <c r="G9" s="47">
        <v>4</v>
      </c>
      <c r="H9" s="47">
        <v>1</v>
      </c>
      <c r="I9" s="47"/>
      <c r="J9" s="45">
        <v>5100000</v>
      </c>
      <c r="K9" s="37"/>
      <c r="L9" s="38" t="s">
        <v>206</v>
      </c>
      <c r="O9">
        <f>M9*N9</f>
        <v>0</v>
      </c>
    </row>
    <row r="10" spans="1:15">
      <c r="A10" s="38"/>
      <c r="B10" s="38"/>
      <c r="C10" s="39"/>
      <c r="D10" s="46" t="s">
        <v>44</v>
      </c>
      <c r="E10" s="47"/>
      <c r="F10" s="47"/>
      <c r="G10" s="47">
        <v>4</v>
      </c>
      <c r="H10" s="47">
        <v>1.5</v>
      </c>
      <c r="I10" s="47"/>
      <c r="J10" s="45">
        <v>9700000</v>
      </c>
      <c r="K10" s="37"/>
      <c r="L10" s="38" t="s">
        <v>239</v>
      </c>
      <c r="O10" s="60">
        <f>O9*12</f>
        <v>0</v>
      </c>
    </row>
    <row r="11" spans="1:15">
      <c r="A11" s="38"/>
      <c r="B11" s="38"/>
      <c r="C11" s="39"/>
      <c r="D11" s="46" t="s">
        <v>14</v>
      </c>
      <c r="E11" s="47"/>
      <c r="F11" s="47"/>
      <c r="G11" s="47">
        <v>4</v>
      </c>
      <c r="H11" s="47">
        <v>1.5</v>
      </c>
      <c r="I11" s="47"/>
      <c r="J11" s="45">
        <v>9700000</v>
      </c>
      <c r="K11" s="37"/>
      <c r="L11" s="38" t="s">
        <v>239</v>
      </c>
    </row>
    <row r="12" spans="1:15">
      <c r="A12" s="38"/>
      <c r="B12" s="38"/>
      <c r="C12" s="39"/>
      <c r="D12" s="46" t="s">
        <v>59</v>
      </c>
      <c r="E12" s="47"/>
      <c r="F12" s="47"/>
      <c r="G12" s="47">
        <v>6</v>
      </c>
      <c r="H12" s="47">
        <v>1</v>
      </c>
      <c r="I12" s="47"/>
      <c r="J12" s="45">
        <v>6900000</v>
      </c>
      <c r="K12" s="37"/>
      <c r="L12" s="38" t="s">
        <v>242</v>
      </c>
    </row>
    <row r="13" spans="1:15">
      <c r="A13" s="38"/>
      <c r="B13" s="38"/>
      <c r="C13" s="38"/>
      <c r="D13" s="72" t="s">
        <v>10</v>
      </c>
      <c r="E13" s="72"/>
      <c r="F13" s="72"/>
      <c r="G13" s="72"/>
      <c r="H13" s="72"/>
      <c r="I13" s="72"/>
      <c r="J13" s="72"/>
      <c r="K13" s="56">
        <f>SUM(J8:J12)</f>
        <v>41100000</v>
      </c>
      <c r="L13" s="38"/>
    </row>
    <row r="14" spans="1:15">
      <c r="A14" s="38">
        <v>4</v>
      </c>
      <c r="B14" s="82" t="s">
        <v>42</v>
      </c>
      <c r="C14" s="39">
        <v>43862</v>
      </c>
      <c r="D14" s="46" t="s">
        <v>45</v>
      </c>
      <c r="E14" s="46" t="s">
        <v>212</v>
      </c>
      <c r="F14" s="46">
        <v>0.6</v>
      </c>
      <c r="G14" s="46">
        <v>0.5</v>
      </c>
      <c r="H14" s="46">
        <f>F14*G14</f>
        <v>0.3</v>
      </c>
      <c r="I14" s="45">
        <v>90000</v>
      </c>
      <c r="J14" s="48">
        <f>I14*H14*2</f>
        <v>54000</v>
      </c>
      <c r="K14" s="49" t="s">
        <v>122</v>
      </c>
      <c r="L14" s="38" t="s">
        <v>43</v>
      </c>
    </row>
    <row r="15" spans="1:15">
      <c r="A15" s="38"/>
      <c r="B15" s="38"/>
      <c r="C15" s="38"/>
      <c r="D15" s="46" t="s">
        <v>45</v>
      </c>
      <c r="E15" s="46" t="s">
        <v>213</v>
      </c>
      <c r="F15" s="46">
        <v>0.3</v>
      </c>
      <c r="G15" s="46">
        <v>0.3</v>
      </c>
      <c r="H15" s="46">
        <f t="shared" ref="H15:H35" si="0">F15*G15</f>
        <v>0.09</v>
      </c>
      <c r="I15" s="45">
        <v>90000</v>
      </c>
      <c r="J15" s="48">
        <f>I15*H15*2</f>
        <v>16200</v>
      </c>
      <c r="K15" s="49" t="s">
        <v>122</v>
      </c>
      <c r="L15" s="38" t="s">
        <v>43</v>
      </c>
    </row>
    <row r="16" spans="1:15">
      <c r="A16" s="38"/>
      <c r="B16" s="38"/>
      <c r="C16" s="38"/>
      <c r="D16" s="46" t="s">
        <v>45</v>
      </c>
      <c r="E16" s="46" t="s">
        <v>213</v>
      </c>
      <c r="F16" s="46">
        <v>0.4</v>
      </c>
      <c r="G16" s="46">
        <v>0.3</v>
      </c>
      <c r="H16" s="46">
        <f t="shared" si="0"/>
        <v>0.12</v>
      </c>
      <c r="I16" s="45">
        <v>90000</v>
      </c>
      <c r="J16" s="48">
        <f>I16*H16*2</f>
        <v>21600</v>
      </c>
      <c r="K16" s="49" t="s">
        <v>122</v>
      </c>
      <c r="L16" s="38" t="s">
        <v>43</v>
      </c>
    </row>
    <row r="17" spans="1:12">
      <c r="A17" s="38"/>
      <c r="B17" s="38"/>
      <c r="C17" s="38"/>
      <c r="D17" s="46" t="s">
        <v>45</v>
      </c>
      <c r="E17" s="46" t="s">
        <v>213</v>
      </c>
      <c r="F17" s="46">
        <v>0.5</v>
      </c>
      <c r="G17" s="46">
        <v>0.4</v>
      </c>
      <c r="H17" s="46">
        <f t="shared" si="0"/>
        <v>0.2</v>
      </c>
      <c r="I17" s="45">
        <v>90000</v>
      </c>
      <c r="J17" s="48">
        <f t="shared" ref="J17:J34" si="1">I17*H17</f>
        <v>18000</v>
      </c>
      <c r="K17" s="49"/>
      <c r="L17" s="38" t="s">
        <v>43</v>
      </c>
    </row>
    <row r="18" spans="1:12">
      <c r="A18" s="38"/>
      <c r="B18" s="38"/>
      <c r="C18" s="38"/>
      <c r="D18" s="46" t="s">
        <v>45</v>
      </c>
      <c r="E18" s="46" t="s">
        <v>214</v>
      </c>
      <c r="F18" s="46">
        <v>0.85</v>
      </c>
      <c r="G18" s="46">
        <v>0.25</v>
      </c>
      <c r="H18" s="46">
        <f>F18*G18</f>
        <v>0.21249999999999999</v>
      </c>
      <c r="I18" s="45">
        <v>90000</v>
      </c>
      <c r="J18" s="48">
        <f t="shared" si="1"/>
        <v>19125</v>
      </c>
      <c r="K18" s="49"/>
      <c r="L18" s="38" t="s">
        <v>43</v>
      </c>
    </row>
    <row r="19" spans="1:12">
      <c r="A19" s="38"/>
      <c r="B19" s="38"/>
      <c r="C19" s="38"/>
      <c r="D19" s="46" t="s">
        <v>45</v>
      </c>
      <c r="E19" s="46" t="s">
        <v>51</v>
      </c>
      <c r="F19" s="46">
        <v>0.45</v>
      </c>
      <c r="G19" s="46">
        <v>0.45</v>
      </c>
      <c r="H19" s="46">
        <f>F19*G19</f>
        <v>0.20250000000000001</v>
      </c>
      <c r="I19" s="45">
        <v>90000</v>
      </c>
      <c r="J19" s="48">
        <f t="shared" ref="J19:J28" si="2">I19*H19*2</f>
        <v>36450</v>
      </c>
      <c r="K19" s="49" t="s">
        <v>122</v>
      </c>
      <c r="L19" s="38" t="s">
        <v>43</v>
      </c>
    </row>
    <row r="20" spans="1:12">
      <c r="A20" s="38"/>
      <c r="B20" s="38"/>
      <c r="C20" s="38"/>
      <c r="D20" s="46" t="s">
        <v>45</v>
      </c>
      <c r="E20" s="46" t="s">
        <v>54</v>
      </c>
      <c r="F20" s="46">
        <v>0.45</v>
      </c>
      <c r="G20" s="46">
        <v>0.45</v>
      </c>
      <c r="H20" s="46">
        <f>F20*G20</f>
        <v>0.20250000000000001</v>
      </c>
      <c r="I20" s="45">
        <v>90000</v>
      </c>
      <c r="J20" s="48">
        <f t="shared" si="2"/>
        <v>36450</v>
      </c>
      <c r="K20" s="49" t="s">
        <v>122</v>
      </c>
      <c r="L20" s="38" t="s">
        <v>43</v>
      </c>
    </row>
    <row r="21" spans="1:12">
      <c r="A21" s="38"/>
      <c r="B21" s="38"/>
      <c r="C21" s="38"/>
      <c r="D21" s="46" t="s">
        <v>45</v>
      </c>
      <c r="E21" s="46" t="s">
        <v>52</v>
      </c>
      <c r="F21" s="46">
        <v>0.45</v>
      </c>
      <c r="G21" s="46">
        <v>0.45</v>
      </c>
      <c r="H21" s="46">
        <f>F21*G21</f>
        <v>0.20250000000000001</v>
      </c>
      <c r="I21" s="45">
        <v>90000</v>
      </c>
      <c r="J21" s="48">
        <f t="shared" si="2"/>
        <v>36450</v>
      </c>
      <c r="K21" s="49" t="s">
        <v>122</v>
      </c>
      <c r="L21" s="38" t="s">
        <v>43</v>
      </c>
    </row>
    <row r="22" spans="1:12">
      <c r="A22" s="38"/>
      <c r="B22" s="38"/>
      <c r="C22" s="38"/>
      <c r="D22" s="46" t="s">
        <v>45</v>
      </c>
      <c r="E22" s="46" t="s">
        <v>53</v>
      </c>
      <c r="F22" s="46">
        <v>0.5</v>
      </c>
      <c r="G22" s="46">
        <v>0.4</v>
      </c>
      <c r="H22" s="46">
        <f t="shared" si="0"/>
        <v>0.2</v>
      </c>
      <c r="I22" s="45">
        <v>90000</v>
      </c>
      <c r="J22" s="48">
        <f t="shared" si="2"/>
        <v>36000</v>
      </c>
      <c r="K22" s="49" t="s">
        <v>122</v>
      </c>
      <c r="L22" s="38" t="s">
        <v>43</v>
      </c>
    </row>
    <row r="23" spans="1:12">
      <c r="A23" s="38"/>
      <c r="B23" s="38"/>
      <c r="C23" s="38"/>
      <c r="D23" s="46" t="s">
        <v>45</v>
      </c>
      <c r="E23" s="46" t="s">
        <v>215</v>
      </c>
      <c r="F23" s="46">
        <v>1</v>
      </c>
      <c r="G23" s="46">
        <v>0.4</v>
      </c>
      <c r="H23" s="46">
        <f t="shared" si="0"/>
        <v>0.4</v>
      </c>
      <c r="I23" s="45">
        <v>90000</v>
      </c>
      <c r="J23" s="48">
        <f t="shared" si="2"/>
        <v>72000</v>
      </c>
      <c r="K23" s="49" t="s">
        <v>122</v>
      </c>
      <c r="L23" s="38" t="s">
        <v>43</v>
      </c>
    </row>
    <row r="24" spans="1:12">
      <c r="A24" s="38"/>
      <c r="B24" s="38"/>
      <c r="C24" s="38"/>
      <c r="D24" s="46" t="s">
        <v>45</v>
      </c>
      <c r="E24" s="46" t="s">
        <v>55</v>
      </c>
      <c r="F24" s="46">
        <v>0.5</v>
      </c>
      <c r="G24" s="46">
        <v>0.45</v>
      </c>
      <c r="H24" s="46">
        <f t="shared" si="0"/>
        <v>0.22500000000000001</v>
      </c>
      <c r="I24" s="45">
        <v>90000</v>
      </c>
      <c r="J24" s="48">
        <f t="shared" si="2"/>
        <v>40500</v>
      </c>
      <c r="K24" s="49" t="s">
        <v>122</v>
      </c>
      <c r="L24" s="38" t="s">
        <v>43</v>
      </c>
    </row>
    <row r="25" spans="1:12">
      <c r="A25" s="38"/>
      <c r="B25" s="38"/>
      <c r="C25" s="38"/>
      <c r="D25" s="46" t="s">
        <v>45</v>
      </c>
      <c r="E25" s="46" t="s">
        <v>216</v>
      </c>
      <c r="F25" s="46">
        <v>0.7</v>
      </c>
      <c r="G25" s="46">
        <v>0.45</v>
      </c>
      <c r="H25" s="46">
        <f t="shared" si="0"/>
        <v>0.315</v>
      </c>
      <c r="I25" s="45">
        <v>90000</v>
      </c>
      <c r="J25" s="48">
        <f t="shared" si="2"/>
        <v>56700</v>
      </c>
      <c r="K25" s="49" t="s">
        <v>122</v>
      </c>
      <c r="L25" s="38" t="s">
        <v>43</v>
      </c>
    </row>
    <row r="26" spans="1:12">
      <c r="A26" s="38"/>
      <c r="B26" s="38"/>
      <c r="C26" s="38"/>
      <c r="D26" s="46" t="s">
        <v>45</v>
      </c>
      <c r="E26" s="46" t="s">
        <v>49</v>
      </c>
      <c r="F26" s="46">
        <v>0.4</v>
      </c>
      <c r="G26" s="46">
        <v>0.55000000000000004</v>
      </c>
      <c r="H26" s="46">
        <f t="shared" si="0"/>
        <v>0.22000000000000003</v>
      </c>
      <c r="I26" s="45">
        <v>90000</v>
      </c>
      <c r="J26" s="48">
        <f t="shared" si="2"/>
        <v>39600.000000000007</v>
      </c>
      <c r="K26" t="s">
        <v>217</v>
      </c>
      <c r="L26" s="38" t="s">
        <v>43</v>
      </c>
    </row>
    <row r="27" spans="1:12">
      <c r="A27" s="38"/>
      <c r="B27" s="38"/>
      <c r="C27" s="38"/>
      <c r="D27" s="46" t="s">
        <v>45</v>
      </c>
      <c r="E27" s="46" t="s">
        <v>220</v>
      </c>
      <c r="F27" s="46">
        <v>0.6</v>
      </c>
      <c r="G27" s="46">
        <v>0.35</v>
      </c>
      <c r="H27" s="46">
        <f t="shared" si="0"/>
        <v>0.21</v>
      </c>
      <c r="I27" s="45">
        <v>90000</v>
      </c>
      <c r="J27" s="48">
        <f t="shared" si="2"/>
        <v>37800</v>
      </c>
      <c r="K27" t="s">
        <v>217</v>
      </c>
      <c r="L27" s="38" t="s">
        <v>43</v>
      </c>
    </row>
    <row r="28" spans="1:12">
      <c r="A28" s="38"/>
      <c r="B28" s="38"/>
      <c r="C28" s="38"/>
      <c r="D28" s="46" t="s">
        <v>45</v>
      </c>
      <c r="E28" s="46" t="s">
        <v>218</v>
      </c>
      <c r="F28" s="46">
        <v>0.8</v>
      </c>
      <c r="G28" s="46">
        <v>0.3</v>
      </c>
      <c r="H28" s="46">
        <f t="shared" si="0"/>
        <v>0.24</v>
      </c>
      <c r="I28" s="45">
        <v>90000</v>
      </c>
      <c r="J28" s="48">
        <f t="shared" si="2"/>
        <v>43200</v>
      </c>
      <c r="K28" s="49" t="s">
        <v>122</v>
      </c>
      <c r="L28" s="38" t="s">
        <v>43</v>
      </c>
    </row>
    <row r="29" spans="1:12">
      <c r="A29" s="38"/>
      <c r="B29" s="38"/>
      <c r="C29" s="38"/>
      <c r="D29" s="46" t="s">
        <v>45</v>
      </c>
      <c r="E29" s="46" t="s">
        <v>221</v>
      </c>
      <c r="F29" s="46">
        <v>0.45</v>
      </c>
      <c r="G29" s="46">
        <v>0.45</v>
      </c>
      <c r="H29" s="46">
        <f t="shared" si="0"/>
        <v>0.20250000000000001</v>
      </c>
      <c r="I29" s="45">
        <v>90000</v>
      </c>
      <c r="J29" s="48">
        <f t="shared" si="1"/>
        <v>18225</v>
      </c>
      <c r="K29" s="49"/>
      <c r="L29" s="38" t="s">
        <v>43</v>
      </c>
    </row>
    <row r="30" spans="1:12">
      <c r="A30" s="38"/>
      <c r="B30" s="38"/>
      <c r="C30" s="38"/>
      <c r="D30" s="46" t="s">
        <v>45</v>
      </c>
      <c r="E30" s="46" t="s">
        <v>219</v>
      </c>
      <c r="F30" s="46">
        <v>0.65</v>
      </c>
      <c r="G30" s="46">
        <v>0.22</v>
      </c>
      <c r="H30" s="46">
        <f t="shared" si="0"/>
        <v>0.14300000000000002</v>
      </c>
      <c r="I30" s="45">
        <v>90000</v>
      </c>
      <c r="J30" s="48">
        <f t="shared" si="1"/>
        <v>12870.000000000002</v>
      </c>
      <c r="K30" s="49"/>
      <c r="L30" s="38" t="s">
        <v>43</v>
      </c>
    </row>
    <row r="31" spans="1:12">
      <c r="A31" s="38"/>
      <c r="B31" s="38"/>
      <c r="C31" s="38"/>
      <c r="D31" s="46" t="s">
        <v>45</v>
      </c>
      <c r="E31" s="46" t="s">
        <v>232</v>
      </c>
      <c r="F31" s="46">
        <v>1</v>
      </c>
      <c r="G31" s="46">
        <v>0.3</v>
      </c>
      <c r="H31" s="46">
        <f t="shared" si="0"/>
        <v>0.3</v>
      </c>
      <c r="I31" s="45">
        <v>90000</v>
      </c>
      <c r="J31" s="48">
        <f>I31*H31*2</f>
        <v>54000</v>
      </c>
      <c r="K31" s="49" t="s">
        <v>122</v>
      </c>
      <c r="L31" s="38" t="s">
        <v>43</v>
      </c>
    </row>
    <row r="32" spans="1:12">
      <c r="A32" s="38"/>
      <c r="B32" s="38"/>
      <c r="C32" s="38"/>
      <c r="D32" s="46" t="s">
        <v>46</v>
      </c>
      <c r="E32" s="46" t="s">
        <v>47</v>
      </c>
      <c r="F32" s="46">
        <v>0.95</v>
      </c>
      <c r="G32" s="46">
        <v>0.35</v>
      </c>
      <c r="H32" s="46">
        <f t="shared" si="0"/>
        <v>0.33249999999999996</v>
      </c>
      <c r="I32" s="45">
        <v>90000</v>
      </c>
      <c r="J32" s="48">
        <f t="shared" si="1"/>
        <v>29924.999999999996</v>
      </c>
      <c r="K32" s="49"/>
      <c r="L32" s="38" t="s">
        <v>43</v>
      </c>
    </row>
    <row r="33" spans="1:12">
      <c r="A33" s="38"/>
      <c r="B33" s="38"/>
      <c r="C33" s="38"/>
      <c r="D33" s="46" t="s">
        <v>46</v>
      </c>
      <c r="E33" s="46" t="s">
        <v>233</v>
      </c>
      <c r="F33" s="46">
        <v>1</v>
      </c>
      <c r="G33" s="46">
        <v>0.4</v>
      </c>
      <c r="H33" s="46">
        <f t="shared" si="0"/>
        <v>0.4</v>
      </c>
      <c r="I33" s="45">
        <v>90000</v>
      </c>
      <c r="J33" s="48">
        <f t="shared" si="1"/>
        <v>36000</v>
      </c>
      <c r="K33" s="49"/>
      <c r="L33" s="38" t="s">
        <v>43</v>
      </c>
    </row>
    <row r="34" spans="1:12">
      <c r="A34" s="38"/>
      <c r="B34" s="38"/>
      <c r="C34" s="38"/>
      <c r="D34" s="46" t="s">
        <v>46</v>
      </c>
      <c r="E34" s="46" t="s">
        <v>234</v>
      </c>
      <c r="F34" s="46">
        <v>0.4</v>
      </c>
      <c r="G34" s="46">
        <v>0.45</v>
      </c>
      <c r="H34" s="46">
        <f t="shared" si="0"/>
        <v>0.18000000000000002</v>
      </c>
      <c r="I34" s="45">
        <v>90000</v>
      </c>
      <c r="J34" s="48">
        <f t="shared" si="1"/>
        <v>16200.000000000002</v>
      </c>
      <c r="K34" s="49"/>
      <c r="L34" s="38" t="s">
        <v>43</v>
      </c>
    </row>
    <row r="35" spans="1:12">
      <c r="A35" s="38"/>
      <c r="B35" s="38"/>
      <c r="C35" s="38"/>
      <c r="D35" s="46" t="s">
        <v>46</v>
      </c>
      <c r="E35" s="46" t="s">
        <v>234</v>
      </c>
      <c r="F35" s="46">
        <v>0.4</v>
      </c>
      <c r="G35" s="46">
        <v>0.65</v>
      </c>
      <c r="H35" s="46">
        <f t="shared" si="0"/>
        <v>0.26</v>
      </c>
      <c r="I35" s="45">
        <v>90000</v>
      </c>
      <c r="J35" s="48">
        <f>I35*H35*2</f>
        <v>46800</v>
      </c>
      <c r="K35" s="49" t="s">
        <v>122</v>
      </c>
      <c r="L35" s="38" t="s">
        <v>43</v>
      </c>
    </row>
    <row r="36" spans="1:12">
      <c r="A36" s="38"/>
      <c r="B36" s="38"/>
      <c r="C36" s="38"/>
      <c r="D36" s="46" t="s">
        <v>46</v>
      </c>
      <c r="E36" s="46" t="s">
        <v>236</v>
      </c>
      <c r="F36" s="46">
        <v>0.45</v>
      </c>
      <c r="G36" s="46">
        <v>0.5</v>
      </c>
      <c r="H36" s="46">
        <f t="shared" ref="H36:H38" si="3">F36*G36</f>
        <v>0.22500000000000001</v>
      </c>
      <c r="I36" s="45">
        <v>90000</v>
      </c>
      <c r="J36" s="48">
        <f>I36*H36*2</f>
        <v>40500</v>
      </c>
      <c r="K36" s="49" t="s">
        <v>122</v>
      </c>
      <c r="L36" s="38" t="s">
        <v>43</v>
      </c>
    </row>
    <row r="37" spans="1:12">
      <c r="A37" s="38"/>
      <c r="B37" s="38"/>
      <c r="C37" s="38"/>
      <c r="D37" s="46" t="s">
        <v>46</v>
      </c>
      <c r="E37" s="46" t="s">
        <v>48</v>
      </c>
      <c r="F37" s="46">
        <v>0.45</v>
      </c>
      <c r="G37" s="46">
        <v>0.65</v>
      </c>
      <c r="H37" s="46">
        <f t="shared" si="3"/>
        <v>0.29250000000000004</v>
      </c>
      <c r="I37" s="45">
        <v>90000</v>
      </c>
      <c r="J37" s="48">
        <f t="shared" ref="J37:J38" si="4">I37*H37</f>
        <v>26325.000000000004</v>
      </c>
      <c r="K37" s="49"/>
      <c r="L37" s="38" t="s">
        <v>43</v>
      </c>
    </row>
    <row r="38" spans="1:12">
      <c r="A38" s="38"/>
      <c r="B38" s="38"/>
      <c r="C38" s="38"/>
      <c r="D38" s="46" t="s">
        <v>46</v>
      </c>
      <c r="E38" s="46" t="s">
        <v>244</v>
      </c>
      <c r="F38" s="46">
        <v>0.3</v>
      </c>
      <c r="G38" s="46">
        <v>0.5</v>
      </c>
      <c r="H38" s="46">
        <f t="shared" si="3"/>
        <v>0.15</v>
      </c>
      <c r="I38" s="45">
        <v>90000</v>
      </c>
      <c r="J38" s="48">
        <f t="shared" si="4"/>
        <v>13500</v>
      </c>
      <c r="K38" s="49"/>
      <c r="L38" s="38" t="s">
        <v>43</v>
      </c>
    </row>
    <row r="39" spans="1:12">
      <c r="A39" s="38"/>
      <c r="B39" s="38"/>
      <c r="C39" s="38"/>
      <c r="D39" s="67" t="s">
        <v>10</v>
      </c>
      <c r="E39" s="68"/>
      <c r="F39" s="68"/>
      <c r="G39" s="68"/>
      <c r="H39" s="68"/>
      <c r="I39" s="68"/>
      <c r="J39" s="69"/>
      <c r="K39" s="83">
        <f>SUM(J14:J38)</f>
        <v>858420</v>
      </c>
      <c r="L39" s="38"/>
    </row>
    <row r="40" spans="1:12" ht="18.75">
      <c r="A40" s="38"/>
      <c r="B40" s="70" t="s">
        <v>9</v>
      </c>
      <c r="C40" s="70"/>
      <c r="D40" s="70"/>
      <c r="E40" s="70"/>
      <c r="F40" s="70"/>
      <c r="G40" s="70"/>
      <c r="H40" s="70"/>
      <c r="I40" s="70"/>
      <c r="J40" s="70"/>
      <c r="K40" s="50">
        <f>K39+K13+K7+K5</f>
        <v>58688993</v>
      </c>
      <c r="L40" s="38"/>
    </row>
  </sheetData>
  <mergeCells count="6">
    <mergeCell ref="D39:J39"/>
    <mergeCell ref="B40:J40"/>
    <mergeCell ref="G2:H2"/>
    <mergeCell ref="D5:J5"/>
    <mergeCell ref="D13:J13"/>
    <mergeCell ref="D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9"/>
  <sheetViews>
    <sheetView topLeftCell="B126" zoomScale="80" zoomScaleNormal="80" workbookViewId="0">
      <selection activeCell="C151" sqref="C151"/>
    </sheetView>
  </sheetViews>
  <sheetFormatPr defaultRowHeight="12.75"/>
  <cols>
    <col min="1" max="1" width="6.42578125" style="5" customWidth="1"/>
    <col min="2" max="2" width="15.7109375" style="5" customWidth="1"/>
    <col min="3" max="3" width="9.28515625" style="5" customWidth="1"/>
    <col min="4" max="4" width="37.7109375" style="5" bestFit="1" customWidth="1"/>
    <col min="5" max="5" width="74.5703125" style="5" customWidth="1"/>
    <col min="6" max="6" width="9.28515625" style="5" bestFit="1" customWidth="1"/>
    <col min="7" max="7" width="6.42578125" style="5" bestFit="1" customWidth="1"/>
    <col min="8" max="8" width="8.140625" style="6" bestFit="1" customWidth="1"/>
    <col min="9" max="9" width="14.5703125" style="5" bestFit="1" customWidth="1"/>
    <col min="10" max="10" width="14.85546875" style="6" bestFit="1" customWidth="1"/>
    <col min="11" max="11" width="13.7109375" style="7" bestFit="1" customWidth="1"/>
    <col min="12" max="12" width="30.140625" style="5" bestFit="1" customWidth="1"/>
    <col min="13" max="16384" width="9.140625" style="5"/>
  </cols>
  <sheetData>
    <row r="1" spans="1:12" s="20" customFormat="1" ht="15.75">
      <c r="A1" s="18" t="s">
        <v>246</v>
      </c>
      <c r="B1" s="19"/>
      <c r="C1" s="18"/>
      <c r="D1" s="19"/>
      <c r="H1" s="21"/>
      <c r="J1" s="21"/>
      <c r="K1" s="22"/>
    </row>
    <row r="2" spans="1:12">
      <c r="A2" s="75" t="s">
        <v>2</v>
      </c>
      <c r="B2" s="75" t="s">
        <v>0</v>
      </c>
      <c r="C2" s="75" t="s">
        <v>3</v>
      </c>
      <c r="D2" s="75" t="s">
        <v>4</v>
      </c>
      <c r="E2" s="75" t="s">
        <v>12</v>
      </c>
      <c r="F2" s="73" t="s">
        <v>5</v>
      </c>
      <c r="G2" s="74"/>
      <c r="H2" s="77" t="s">
        <v>15</v>
      </c>
      <c r="I2" s="79" t="s">
        <v>13</v>
      </c>
      <c r="J2" s="77" t="s">
        <v>6</v>
      </c>
      <c r="K2" s="77" t="s">
        <v>9</v>
      </c>
      <c r="L2" s="75" t="s">
        <v>1</v>
      </c>
    </row>
    <row r="3" spans="1:12" ht="13.5" thickBot="1">
      <c r="A3" s="76"/>
      <c r="B3" s="76"/>
      <c r="C3" s="76"/>
      <c r="D3" s="76"/>
      <c r="E3" s="76"/>
      <c r="F3" s="8" t="s">
        <v>7</v>
      </c>
      <c r="G3" s="8" t="s">
        <v>8</v>
      </c>
      <c r="H3" s="78"/>
      <c r="I3" s="80"/>
      <c r="J3" s="78"/>
      <c r="K3" s="78"/>
      <c r="L3" s="76"/>
    </row>
    <row r="4" spans="1:12" ht="15">
      <c r="A4" s="9">
        <v>1</v>
      </c>
      <c r="B4" s="1" t="s">
        <v>11</v>
      </c>
      <c r="C4" s="2">
        <v>43881</v>
      </c>
      <c r="D4" s="27" t="s">
        <v>117</v>
      </c>
      <c r="E4" s="62" t="s">
        <v>32</v>
      </c>
      <c r="F4" s="63">
        <v>3.5</v>
      </c>
      <c r="G4" s="62">
        <v>0.6</v>
      </c>
      <c r="H4" s="64">
        <f>F4*G4</f>
        <v>2.1</v>
      </c>
      <c r="I4" s="3">
        <v>25000</v>
      </c>
      <c r="J4" s="10">
        <f>I4*H4</f>
        <v>52500</v>
      </c>
      <c r="K4" s="11"/>
      <c r="L4" s="12"/>
    </row>
    <row r="5" spans="1:12" ht="15">
      <c r="A5" s="13">
        <v>2</v>
      </c>
      <c r="B5" s="14"/>
      <c r="C5" s="2">
        <v>43881</v>
      </c>
      <c r="D5" s="27" t="s">
        <v>118</v>
      </c>
      <c r="E5" s="62" t="s">
        <v>32</v>
      </c>
      <c r="F5" s="63">
        <v>2.5</v>
      </c>
      <c r="G5" s="62">
        <v>0.6</v>
      </c>
      <c r="H5" s="64">
        <f t="shared" ref="H5:H65" si="0">F5*G5</f>
        <v>1.5</v>
      </c>
      <c r="I5" s="3">
        <v>25000</v>
      </c>
      <c r="J5" s="10">
        <f t="shared" ref="J5:J64" si="1">I5*H5</f>
        <v>37500</v>
      </c>
      <c r="K5" s="15"/>
      <c r="L5" s="13"/>
    </row>
    <row r="6" spans="1:12" ht="15">
      <c r="A6" s="13">
        <v>3</v>
      </c>
      <c r="B6" s="14"/>
      <c r="C6" s="2">
        <v>43881</v>
      </c>
      <c r="D6" s="27" t="s">
        <v>119</v>
      </c>
      <c r="E6" s="62" t="s">
        <v>32</v>
      </c>
      <c r="F6" s="63">
        <v>2.5</v>
      </c>
      <c r="G6" s="62">
        <v>0.6</v>
      </c>
      <c r="H6" s="64">
        <f t="shared" si="0"/>
        <v>1.5</v>
      </c>
      <c r="I6" s="3">
        <v>25000</v>
      </c>
      <c r="J6" s="10">
        <f t="shared" si="1"/>
        <v>37500</v>
      </c>
      <c r="K6" s="15"/>
      <c r="L6" s="13"/>
    </row>
    <row r="7" spans="1:12" ht="15">
      <c r="A7" s="13">
        <v>4</v>
      </c>
      <c r="B7" s="14"/>
      <c r="C7" s="2">
        <v>43881</v>
      </c>
      <c r="D7" s="27" t="s">
        <v>120</v>
      </c>
      <c r="E7" s="62" t="s">
        <v>32</v>
      </c>
      <c r="F7" s="63">
        <v>2.5</v>
      </c>
      <c r="G7" s="62">
        <v>0.6</v>
      </c>
      <c r="H7" s="64">
        <f t="shared" si="0"/>
        <v>1.5</v>
      </c>
      <c r="I7" s="3">
        <v>25000</v>
      </c>
      <c r="J7" s="10">
        <f>I7*H7*2</f>
        <v>75000</v>
      </c>
      <c r="K7" s="15"/>
      <c r="L7" s="13" t="s">
        <v>121</v>
      </c>
    </row>
    <row r="8" spans="1:12" ht="15">
      <c r="A8" s="13">
        <v>5</v>
      </c>
      <c r="B8" s="14"/>
      <c r="C8" s="2">
        <v>43881</v>
      </c>
      <c r="D8" s="27" t="s">
        <v>61</v>
      </c>
      <c r="E8" s="62" t="s">
        <v>32</v>
      </c>
      <c r="F8" s="63">
        <v>2.5</v>
      </c>
      <c r="G8" s="62">
        <v>0.6</v>
      </c>
      <c r="H8" s="64">
        <f t="shared" si="0"/>
        <v>1.5</v>
      </c>
      <c r="I8" s="3">
        <v>25000</v>
      </c>
      <c r="J8" s="10">
        <f t="shared" si="1"/>
        <v>37500</v>
      </c>
      <c r="K8" s="15"/>
      <c r="L8" s="13"/>
    </row>
    <row r="9" spans="1:12" ht="15">
      <c r="A9" s="13">
        <v>6</v>
      </c>
      <c r="B9" s="14"/>
      <c r="C9" s="2">
        <v>43881</v>
      </c>
      <c r="D9" s="27" t="s">
        <v>62</v>
      </c>
      <c r="E9" s="62" t="s">
        <v>63</v>
      </c>
      <c r="F9" s="63">
        <v>4</v>
      </c>
      <c r="G9" s="62">
        <v>1</v>
      </c>
      <c r="H9" s="64">
        <f t="shared" si="0"/>
        <v>4</v>
      </c>
      <c r="I9" s="3">
        <v>25000</v>
      </c>
      <c r="J9" s="10">
        <f t="shared" si="1"/>
        <v>100000</v>
      </c>
      <c r="K9" s="15"/>
      <c r="L9" s="13"/>
    </row>
    <row r="10" spans="1:12" ht="15">
      <c r="A10" s="13">
        <v>7</v>
      </c>
      <c r="B10" s="14"/>
      <c r="C10" s="2">
        <v>43881</v>
      </c>
      <c r="D10" s="27" t="s">
        <v>62</v>
      </c>
      <c r="E10" s="62" t="s">
        <v>63</v>
      </c>
      <c r="F10" s="63">
        <v>3</v>
      </c>
      <c r="G10" s="62">
        <v>1.5</v>
      </c>
      <c r="H10" s="64">
        <f t="shared" si="0"/>
        <v>4.5</v>
      </c>
      <c r="I10" s="3">
        <v>25000</v>
      </c>
      <c r="J10" s="10">
        <f t="shared" si="1"/>
        <v>112500</v>
      </c>
      <c r="K10" s="15"/>
      <c r="L10" s="13"/>
    </row>
    <row r="11" spans="1:12" ht="15">
      <c r="A11" s="13">
        <v>8</v>
      </c>
      <c r="B11" s="14"/>
      <c r="C11" s="2">
        <v>43854</v>
      </c>
      <c r="D11" s="27" t="s">
        <v>64</v>
      </c>
      <c r="E11" s="62" t="s">
        <v>29</v>
      </c>
      <c r="F11" s="65">
        <v>4</v>
      </c>
      <c r="G11" s="62">
        <v>1</v>
      </c>
      <c r="H11" s="64">
        <f t="shared" si="0"/>
        <v>4</v>
      </c>
      <c r="I11" s="3">
        <v>25000</v>
      </c>
      <c r="J11" s="10">
        <f t="shared" si="1"/>
        <v>100000</v>
      </c>
      <c r="K11" s="15"/>
      <c r="L11" s="13"/>
    </row>
    <row r="12" spans="1:12" ht="15">
      <c r="A12" s="13">
        <v>9</v>
      </c>
      <c r="B12" s="14"/>
      <c r="C12" s="2">
        <v>43854</v>
      </c>
      <c r="D12" s="27" t="s">
        <v>65</v>
      </c>
      <c r="E12" s="62" t="s">
        <v>29</v>
      </c>
      <c r="F12" s="63">
        <v>3</v>
      </c>
      <c r="G12" s="62">
        <v>0.8</v>
      </c>
      <c r="H12" s="64">
        <f t="shared" si="0"/>
        <v>2.4000000000000004</v>
      </c>
      <c r="I12" s="3">
        <v>25000</v>
      </c>
      <c r="J12" s="10">
        <f t="shared" si="1"/>
        <v>60000.000000000007</v>
      </c>
      <c r="K12" s="15"/>
      <c r="L12" s="13"/>
    </row>
    <row r="13" spans="1:12" ht="15">
      <c r="A13" s="13">
        <v>10</v>
      </c>
      <c r="B13" s="14"/>
      <c r="C13" s="2">
        <v>43854</v>
      </c>
      <c r="D13" s="27" t="s">
        <v>66</v>
      </c>
      <c r="E13" s="62" t="s">
        <v>29</v>
      </c>
      <c r="F13" s="63">
        <v>2.5</v>
      </c>
      <c r="G13" s="62">
        <v>0.7</v>
      </c>
      <c r="H13" s="64">
        <f t="shared" si="0"/>
        <v>1.75</v>
      </c>
      <c r="I13" s="3">
        <v>25000</v>
      </c>
      <c r="J13" s="10">
        <f t="shared" si="1"/>
        <v>43750</v>
      </c>
      <c r="K13" s="15"/>
      <c r="L13" s="13"/>
    </row>
    <row r="14" spans="1:12" ht="15">
      <c r="A14" s="13">
        <v>11</v>
      </c>
      <c r="B14" s="14"/>
      <c r="C14" s="2">
        <v>43854</v>
      </c>
      <c r="D14" s="27" t="s">
        <v>67</v>
      </c>
      <c r="E14" s="62" t="s">
        <v>29</v>
      </c>
      <c r="F14" s="63">
        <v>2</v>
      </c>
      <c r="G14" s="62">
        <v>0.5</v>
      </c>
      <c r="H14" s="64">
        <f t="shared" si="0"/>
        <v>1</v>
      </c>
      <c r="I14" s="3">
        <v>25000</v>
      </c>
      <c r="J14" s="10">
        <f t="shared" si="1"/>
        <v>25000</v>
      </c>
      <c r="K14" s="15"/>
      <c r="L14" s="13"/>
    </row>
    <row r="15" spans="1:12" ht="15">
      <c r="A15" s="13">
        <v>12</v>
      </c>
      <c r="B15" s="14"/>
      <c r="C15" s="2">
        <v>43875</v>
      </c>
      <c r="D15" s="27" t="s">
        <v>68</v>
      </c>
      <c r="E15" s="62" t="s">
        <v>26</v>
      </c>
      <c r="F15" s="63">
        <v>2.5</v>
      </c>
      <c r="G15" s="62">
        <v>0.5</v>
      </c>
      <c r="H15" s="64">
        <f t="shared" si="0"/>
        <v>1.25</v>
      </c>
      <c r="I15" s="3">
        <v>25000</v>
      </c>
      <c r="J15" s="10">
        <f t="shared" si="1"/>
        <v>31250</v>
      </c>
      <c r="K15" s="15"/>
      <c r="L15" s="13"/>
    </row>
    <row r="16" spans="1:12" ht="15">
      <c r="A16" s="13">
        <v>13</v>
      </c>
      <c r="B16" s="14"/>
      <c r="C16" s="2">
        <v>43875</v>
      </c>
      <c r="D16" s="27" t="s">
        <v>69</v>
      </c>
      <c r="E16" s="62" t="s">
        <v>26</v>
      </c>
      <c r="F16" s="63">
        <v>2.5</v>
      </c>
      <c r="G16" s="62">
        <v>0.6</v>
      </c>
      <c r="H16" s="64">
        <f t="shared" si="0"/>
        <v>1.5</v>
      </c>
      <c r="I16" s="3">
        <v>25000</v>
      </c>
      <c r="J16" s="10">
        <f t="shared" si="1"/>
        <v>37500</v>
      </c>
      <c r="K16" s="15"/>
      <c r="L16" s="13"/>
    </row>
    <row r="17" spans="1:12" ht="15">
      <c r="A17" s="13">
        <v>14</v>
      </c>
      <c r="B17" s="14"/>
      <c r="C17" s="2">
        <v>43875</v>
      </c>
      <c r="D17" s="27" t="s">
        <v>70</v>
      </c>
      <c r="E17" s="62" t="s">
        <v>26</v>
      </c>
      <c r="F17" s="63">
        <v>7</v>
      </c>
      <c r="G17" s="62">
        <v>0.8</v>
      </c>
      <c r="H17" s="64">
        <f t="shared" si="0"/>
        <v>5.6000000000000005</v>
      </c>
      <c r="I17" s="3">
        <v>25000</v>
      </c>
      <c r="J17" s="10">
        <f t="shared" si="1"/>
        <v>140000</v>
      </c>
      <c r="K17" s="15"/>
      <c r="L17" s="13"/>
    </row>
    <row r="18" spans="1:12" ht="15">
      <c r="A18" s="13">
        <v>15</v>
      </c>
      <c r="B18" s="14"/>
      <c r="C18" s="2">
        <v>43875</v>
      </c>
      <c r="D18" s="27" t="s">
        <v>71</v>
      </c>
      <c r="E18" s="62" t="s">
        <v>26</v>
      </c>
      <c r="F18" s="63">
        <v>4</v>
      </c>
      <c r="G18" s="62">
        <v>1</v>
      </c>
      <c r="H18" s="64">
        <f t="shared" si="0"/>
        <v>4</v>
      </c>
      <c r="I18" s="3">
        <v>25000</v>
      </c>
      <c r="J18" s="10">
        <f t="shared" si="1"/>
        <v>100000</v>
      </c>
      <c r="K18" s="15"/>
      <c r="L18" s="13"/>
    </row>
    <row r="19" spans="1:12" ht="15">
      <c r="A19" s="13">
        <v>16</v>
      </c>
      <c r="B19" s="14"/>
      <c r="C19" s="2">
        <v>43875</v>
      </c>
      <c r="D19" s="27" t="s">
        <v>72</v>
      </c>
      <c r="E19" s="62" t="s">
        <v>26</v>
      </c>
      <c r="F19" s="63">
        <v>3</v>
      </c>
      <c r="G19" s="62">
        <v>0.8</v>
      </c>
      <c r="H19" s="64">
        <f t="shared" si="0"/>
        <v>2.4000000000000004</v>
      </c>
      <c r="I19" s="3">
        <v>25000</v>
      </c>
      <c r="J19" s="10">
        <f t="shared" si="1"/>
        <v>60000.000000000007</v>
      </c>
      <c r="K19" s="15"/>
      <c r="L19" s="13"/>
    </row>
    <row r="20" spans="1:12" ht="15">
      <c r="A20" s="13">
        <v>17</v>
      </c>
      <c r="B20" s="14"/>
      <c r="C20" s="2">
        <v>43875</v>
      </c>
      <c r="D20" s="27" t="s">
        <v>73</v>
      </c>
      <c r="E20" s="62" t="s">
        <v>26</v>
      </c>
      <c r="F20" s="63">
        <v>3</v>
      </c>
      <c r="G20" s="62">
        <v>0.8</v>
      </c>
      <c r="H20" s="64">
        <f t="shared" si="0"/>
        <v>2.4000000000000004</v>
      </c>
      <c r="I20" s="3">
        <v>25000</v>
      </c>
      <c r="J20" s="10">
        <f t="shared" si="1"/>
        <v>60000.000000000007</v>
      </c>
      <c r="K20" s="15"/>
      <c r="L20" s="13"/>
    </row>
    <row r="21" spans="1:12" ht="15">
      <c r="A21" s="13">
        <v>18</v>
      </c>
      <c r="B21" s="14"/>
      <c r="C21" s="2">
        <v>43875</v>
      </c>
      <c r="D21" s="27" t="s">
        <v>74</v>
      </c>
      <c r="E21" s="62" t="s">
        <v>26</v>
      </c>
      <c r="F21" s="63">
        <v>3</v>
      </c>
      <c r="G21" s="62">
        <v>0.8</v>
      </c>
      <c r="H21" s="64">
        <f t="shared" si="0"/>
        <v>2.4000000000000004</v>
      </c>
      <c r="I21" s="3">
        <v>25000</v>
      </c>
      <c r="J21" s="10">
        <f t="shared" si="1"/>
        <v>60000.000000000007</v>
      </c>
      <c r="K21" s="15"/>
      <c r="L21" s="13"/>
    </row>
    <row r="22" spans="1:12" ht="15">
      <c r="A22" s="13">
        <v>19</v>
      </c>
      <c r="B22" s="14"/>
      <c r="C22" s="2">
        <v>43875</v>
      </c>
      <c r="D22" s="27" t="s">
        <v>75</v>
      </c>
      <c r="E22" s="62" t="s">
        <v>26</v>
      </c>
      <c r="F22" s="63">
        <v>3.5</v>
      </c>
      <c r="G22" s="62">
        <v>0.8</v>
      </c>
      <c r="H22" s="64">
        <f t="shared" si="0"/>
        <v>2.8000000000000003</v>
      </c>
      <c r="I22" s="3">
        <v>25000</v>
      </c>
      <c r="J22" s="10">
        <f t="shared" si="1"/>
        <v>70000</v>
      </c>
      <c r="K22" s="15"/>
      <c r="L22" s="13"/>
    </row>
    <row r="23" spans="1:12" ht="15">
      <c r="A23" s="13">
        <v>20</v>
      </c>
      <c r="B23" s="14"/>
      <c r="C23" s="2">
        <v>43875</v>
      </c>
      <c r="D23" s="27" t="s">
        <v>76</v>
      </c>
      <c r="E23" s="62" t="s">
        <v>26</v>
      </c>
      <c r="F23" s="63">
        <v>3</v>
      </c>
      <c r="G23" s="62">
        <v>0.8</v>
      </c>
      <c r="H23" s="64">
        <f t="shared" si="0"/>
        <v>2.4000000000000004</v>
      </c>
      <c r="I23" s="3">
        <v>25000</v>
      </c>
      <c r="J23" s="10">
        <f t="shared" si="1"/>
        <v>60000.000000000007</v>
      </c>
      <c r="K23" s="15"/>
      <c r="L23" s="13"/>
    </row>
    <row r="24" spans="1:12" ht="15">
      <c r="A24" s="13">
        <v>21</v>
      </c>
      <c r="B24" s="14"/>
      <c r="C24" s="2">
        <v>43875</v>
      </c>
      <c r="D24" s="27" t="s">
        <v>77</v>
      </c>
      <c r="E24" s="62" t="s">
        <v>26</v>
      </c>
      <c r="F24" s="63">
        <v>4</v>
      </c>
      <c r="G24" s="62">
        <v>1</v>
      </c>
      <c r="H24" s="64">
        <f t="shared" si="0"/>
        <v>4</v>
      </c>
      <c r="I24" s="3">
        <v>25000</v>
      </c>
      <c r="J24" s="10">
        <f t="shared" si="1"/>
        <v>100000</v>
      </c>
      <c r="K24" s="15"/>
      <c r="L24" s="13"/>
    </row>
    <row r="25" spans="1:12" ht="15">
      <c r="A25" s="13">
        <v>22</v>
      </c>
      <c r="B25" s="14"/>
      <c r="C25" s="2">
        <v>43875</v>
      </c>
      <c r="D25" s="27" t="s">
        <v>78</v>
      </c>
      <c r="E25" s="62" t="s">
        <v>26</v>
      </c>
      <c r="F25" s="63">
        <v>4</v>
      </c>
      <c r="G25" s="62">
        <v>1</v>
      </c>
      <c r="H25" s="64">
        <f t="shared" si="0"/>
        <v>4</v>
      </c>
      <c r="I25" s="3">
        <v>25000</v>
      </c>
      <c r="J25" s="10">
        <f t="shared" si="1"/>
        <v>100000</v>
      </c>
      <c r="K25" s="15"/>
      <c r="L25" s="13"/>
    </row>
    <row r="26" spans="1:12" ht="15">
      <c r="A26" s="13">
        <v>23</v>
      </c>
      <c r="B26" s="14"/>
      <c r="C26" s="2">
        <v>43875</v>
      </c>
      <c r="D26" s="27" t="s">
        <v>79</v>
      </c>
      <c r="E26" s="62" t="s">
        <v>25</v>
      </c>
      <c r="F26" s="63">
        <v>3.2</v>
      </c>
      <c r="G26" s="62">
        <v>0.7</v>
      </c>
      <c r="H26" s="64">
        <f t="shared" si="0"/>
        <v>2.2399999999999998</v>
      </c>
      <c r="I26" s="3">
        <v>25000</v>
      </c>
      <c r="J26" s="10">
        <f t="shared" si="1"/>
        <v>55999.999999999993</v>
      </c>
      <c r="K26" s="15"/>
      <c r="L26" s="13"/>
    </row>
    <row r="27" spans="1:12" ht="15">
      <c r="A27" s="13">
        <v>24</v>
      </c>
      <c r="B27" s="14"/>
      <c r="C27" s="2">
        <v>43875</v>
      </c>
      <c r="D27" s="27" t="s">
        <v>80</v>
      </c>
      <c r="E27" s="62" t="s">
        <v>25</v>
      </c>
      <c r="F27" s="63">
        <v>2.8</v>
      </c>
      <c r="G27" s="62">
        <v>0.7</v>
      </c>
      <c r="H27" s="64">
        <f t="shared" si="0"/>
        <v>1.9599999999999997</v>
      </c>
      <c r="I27" s="3">
        <v>25000</v>
      </c>
      <c r="J27" s="10">
        <f t="shared" si="1"/>
        <v>48999.999999999993</v>
      </c>
      <c r="K27" s="15"/>
      <c r="L27" s="13"/>
    </row>
    <row r="28" spans="1:12" ht="15">
      <c r="A28" s="13">
        <v>25</v>
      </c>
      <c r="B28" s="14"/>
      <c r="C28" s="2">
        <v>43875</v>
      </c>
      <c r="D28" s="27" t="s">
        <v>81</v>
      </c>
      <c r="E28" s="62" t="s">
        <v>25</v>
      </c>
      <c r="F28" s="63">
        <v>3</v>
      </c>
      <c r="G28" s="62">
        <v>0.5</v>
      </c>
      <c r="H28" s="64">
        <f t="shared" si="0"/>
        <v>1.5</v>
      </c>
      <c r="I28" s="3">
        <v>25000</v>
      </c>
      <c r="J28" s="10">
        <f>I28*H28*2</f>
        <v>75000</v>
      </c>
      <c r="K28" s="15"/>
      <c r="L28" s="13" t="s">
        <v>122</v>
      </c>
    </row>
    <row r="29" spans="1:12" ht="15">
      <c r="A29" s="13">
        <v>26</v>
      </c>
      <c r="B29" s="14"/>
      <c r="C29" s="2">
        <v>43875</v>
      </c>
      <c r="D29" s="27" t="s">
        <v>82</v>
      </c>
      <c r="E29" s="62" t="s">
        <v>25</v>
      </c>
      <c r="F29" s="63">
        <v>3</v>
      </c>
      <c r="G29" s="62">
        <v>0.6</v>
      </c>
      <c r="H29" s="64">
        <f t="shared" si="0"/>
        <v>1.7999999999999998</v>
      </c>
      <c r="I29" s="3">
        <v>25000</v>
      </c>
      <c r="J29" s="10">
        <f t="shared" si="1"/>
        <v>44999.999999999993</v>
      </c>
      <c r="K29" s="15"/>
      <c r="L29" s="13"/>
    </row>
    <row r="30" spans="1:12" ht="15">
      <c r="A30" s="13">
        <v>27</v>
      </c>
      <c r="B30" s="14"/>
      <c r="C30" s="2">
        <v>43875</v>
      </c>
      <c r="D30" s="27" t="s">
        <v>83</v>
      </c>
      <c r="E30" s="62" t="s">
        <v>25</v>
      </c>
      <c r="F30" s="63">
        <v>2.5</v>
      </c>
      <c r="G30" s="62">
        <v>0.45</v>
      </c>
      <c r="H30" s="64">
        <f t="shared" si="0"/>
        <v>1.125</v>
      </c>
      <c r="I30" s="3">
        <v>25000</v>
      </c>
      <c r="J30" s="10">
        <f t="shared" si="1"/>
        <v>28125</v>
      </c>
      <c r="K30" s="15"/>
      <c r="L30" s="13"/>
    </row>
    <row r="31" spans="1:12" ht="15">
      <c r="A31" s="13">
        <v>28</v>
      </c>
      <c r="B31" s="14"/>
      <c r="C31" s="2">
        <v>43876</v>
      </c>
      <c r="D31" s="27" t="s">
        <v>84</v>
      </c>
      <c r="E31" s="62" t="s">
        <v>30</v>
      </c>
      <c r="F31" s="63">
        <v>1.8</v>
      </c>
      <c r="G31" s="62">
        <v>0.6</v>
      </c>
      <c r="H31" s="64">
        <f t="shared" si="0"/>
        <v>1.08</v>
      </c>
      <c r="I31" s="3">
        <v>25000</v>
      </c>
      <c r="J31" s="10">
        <f t="shared" si="1"/>
        <v>27000</v>
      </c>
      <c r="K31" s="15"/>
      <c r="L31" s="13"/>
    </row>
    <row r="32" spans="1:12" ht="15">
      <c r="A32" s="13">
        <v>29</v>
      </c>
      <c r="B32" s="14"/>
      <c r="C32" s="2">
        <v>43876</v>
      </c>
      <c r="D32" s="27" t="s">
        <v>85</v>
      </c>
      <c r="E32" s="62" t="s">
        <v>30</v>
      </c>
      <c r="F32" s="63">
        <v>3</v>
      </c>
      <c r="G32" s="62">
        <v>1</v>
      </c>
      <c r="H32" s="64">
        <f t="shared" si="0"/>
        <v>3</v>
      </c>
      <c r="I32" s="3">
        <v>25000</v>
      </c>
      <c r="J32" s="10">
        <f t="shared" si="1"/>
        <v>75000</v>
      </c>
      <c r="K32" s="15"/>
      <c r="L32" s="13"/>
    </row>
    <row r="33" spans="1:12" ht="15">
      <c r="A33" s="13">
        <v>30</v>
      </c>
      <c r="B33" s="14"/>
      <c r="C33" s="2">
        <v>43878</v>
      </c>
      <c r="D33" s="27" t="s">
        <v>86</v>
      </c>
      <c r="E33" s="62" t="s">
        <v>87</v>
      </c>
      <c r="F33" s="63">
        <v>4</v>
      </c>
      <c r="G33" s="62">
        <v>1.5</v>
      </c>
      <c r="H33" s="64">
        <f t="shared" si="0"/>
        <v>6</v>
      </c>
      <c r="I33" s="3">
        <v>25000</v>
      </c>
      <c r="J33" s="10">
        <f t="shared" si="1"/>
        <v>150000</v>
      </c>
      <c r="K33" s="15"/>
      <c r="L33" s="14"/>
    </row>
    <row r="34" spans="1:12" ht="15">
      <c r="A34" s="13">
        <v>31</v>
      </c>
      <c r="B34" s="14"/>
      <c r="C34" s="2">
        <v>43878</v>
      </c>
      <c r="D34" s="27" t="s">
        <v>88</v>
      </c>
      <c r="E34" s="62" t="s">
        <v>89</v>
      </c>
      <c r="F34" s="63">
        <v>3</v>
      </c>
      <c r="G34" s="62">
        <v>0.5</v>
      </c>
      <c r="H34" s="64">
        <f t="shared" si="0"/>
        <v>1.5</v>
      </c>
      <c r="I34" s="3">
        <v>25000</v>
      </c>
      <c r="J34" s="10">
        <f t="shared" si="1"/>
        <v>37500</v>
      </c>
      <c r="K34" s="15"/>
      <c r="L34" s="14"/>
    </row>
    <row r="35" spans="1:12" ht="15">
      <c r="A35" s="13">
        <v>32</v>
      </c>
      <c r="B35" s="14"/>
      <c r="C35" s="2">
        <v>43878</v>
      </c>
      <c r="D35" s="27" t="s">
        <v>90</v>
      </c>
      <c r="E35" s="62" t="s">
        <v>89</v>
      </c>
      <c r="F35" s="63">
        <v>3</v>
      </c>
      <c r="G35" s="62">
        <v>0.6</v>
      </c>
      <c r="H35" s="64">
        <f t="shared" si="0"/>
        <v>1.7999999999999998</v>
      </c>
      <c r="I35" s="3">
        <v>25000</v>
      </c>
      <c r="J35" s="10">
        <f t="shared" si="1"/>
        <v>44999.999999999993</v>
      </c>
      <c r="K35" s="15"/>
      <c r="L35" s="14"/>
    </row>
    <row r="36" spans="1:12" ht="15">
      <c r="A36" s="13">
        <v>33</v>
      </c>
      <c r="B36" s="14"/>
      <c r="C36" s="2">
        <v>43878</v>
      </c>
      <c r="D36" s="27" t="s">
        <v>91</v>
      </c>
      <c r="E36" s="62" t="s">
        <v>89</v>
      </c>
      <c r="F36" s="63">
        <v>3</v>
      </c>
      <c r="G36" s="62">
        <v>0.7</v>
      </c>
      <c r="H36" s="64">
        <f t="shared" si="0"/>
        <v>2.0999999999999996</v>
      </c>
      <c r="I36" s="3">
        <v>25000</v>
      </c>
      <c r="J36" s="10">
        <f t="shared" si="1"/>
        <v>52499.999999999993</v>
      </c>
      <c r="K36" s="15"/>
      <c r="L36" s="14"/>
    </row>
    <row r="37" spans="1:12" ht="15">
      <c r="A37" s="13">
        <v>34</v>
      </c>
      <c r="B37" s="14"/>
      <c r="C37" s="2">
        <v>43878</v>
      </c>
      <c r="D37" s="27" t="s">
        <v>92</v>
      </c>
      <c r="E37" s="62" t="s">
        <v>89</v>
      </c>
      <c r="F37" s="63">
        <v>3</v>
      </c>
      <c r="G37" s="62">
        <v>0.6</v>
      </c>
      <c r="H37" s="64">
        <f t="shared" si="0"/>
        <v>1.7999999999999998</v>
      </c>
      <c r="I37" s="3">
        <v>25000</v>
      </c>
      <c r="J37" s="10">
        <f t="shared" si="1"/>
        <v>44999.999999999993</v>
      </c>
      <c r="K37" s="15"/>
      <c r="L37" s="14"/>
    </row>
    <row r="38" spans="1:12" ht="15">
      <c r="A38" s="13">
        <v>35</v>
      </c>
      <c r="B38" s="14"/>
      <c r="C38" s="2">
        <v>43878</v>
      </c>
      <c r="D38" s="27" t="s">
        <v>93</v>
      </c>
      <c r="E38" s="62" t="s">
        <v>89</v>
      </c>
      <c r="F38" s="63">
        <v>1.7</v>
      </c>
      <c r="G38" s="62">
        <v>0.65</v>
      </c>
      <c r="H38" s="64">
        <f t="shared" si="0"/>
        <v>1.105</v>
      </c>
      <c r="I38" s="3">
        <v>25000</v>
      </c>
      <c r="J38" s="10">
        <f t="shared" si="1"/>
        <v>27625</v>
      </c>
      <c r="K38" s="15"/>
      <c r="L38" s="14"/>
    </row>
    <row r="39" spans="1:12" ht="15">
      <c r="A39" s="13">
        <v>36</v>
      </c>
      <c r="B39" s="14"/>
      <c r="C39" s="2">
        <v>43878</v>
      </c>
      <c r="D39" s="27" t="s">
        <v>94</v>
      </c>
      <c r="E39" s="62" t="s">
        <v>89</v>
      </c>
      <c r="F39" s="63">
        <v>1.85</v>
      </c>
      <c r="G39" s="62">
        <v>0.65</v>
      </c>
      <c r="H39" s="64">
        <f t="shared" si="0"/>
        <v>1.2025000000000001</v>
      </c>
      <c r="I39" s="3">
        <v>25000</v>
      </c>
      <c r="J39" s="10">
        <f t="shared" si="1"/>
        <v>30062.500000000004</v>
      </c>
      <c r="K39" s="15"/>
      <c r="L39" s="14"/>
    </row>
    <row r="40" spans="1:12" ht="15">
      <c r="A40" s="13">
        <v>37</v>
      </c>
      <c r="B40" s="14"/>
      <c r="C40" s="2">
        <v>43878</v>
      </c>
      <c r="D40" s="27" t="s">
        <v>95</v>
      </c>
      <c r="E40" s="62" t="s">
        <v>89</v>
      </c>
      <c r="F40" s="63">
        <v>1.5</v>
      </c>
      <c r="G40" s="62">
        <v>0.45</v>
      </c>
      <c r="H40" s="64">
        <f t="shared" si="0"/>
        <v>0.67500000000000004</v>
      </c>
      <c r="I40" s="3">
        <v>25000</v>
      </c>
      <c r="J40" s="10">
        <f t="shared" si="1"/>
        <v>16875</v>
      </c>
      <c r="K40" s="15"/>
      <c r="L40" s="14"/>
    </row>
    <row r="41" spans="1:12" ht="15">
      <c r="A41" s="13">
        <v>38</v>
      </c>
      <c r="B41" s="14"/>
      <c r="C41" s="2">
        <v>43878</v>
      </c>
      <c r="D41" s="27" t="s">
        <v>96</v>
      </c>
      <c r="E41" s="62" t="s">
        <v>89</v>
      </c>
      <c r="F41" s="63">
        <v>1.5</v>
      </c>
      <c r="G41" s="62">
        <v>0.35</v>
      </c>
      <c r="H41" s="64">
        <f t="shared" si="0"/>
        <v>0.52499999999999991</v>
      </c>
      <c r="I41" s="3">
        <v>25000</v>
      </c>
      <c r="J41" s="10">
        <f t="shared" si="1"/>
        <v>13124.999999999998</v>
      </c>
      <c r="K41" s="15"/>
      <c r="L41" s="14"/>
    </row>
    <row r="42" spans="1:12" ht="15">
      <c r="A42" s="13">
        <v>39</v>
      </c>
      <c r="B42" s="14"/>
      <c r="C42" s="2">
        <v>43878</v>
      </c>
      <c r="D42" s="27" t="s">
        <v>97</v>
      </c>
      <c r="E42" s="62" t="s">
        <v>89</v>
      </c>
      <c r="F42" s="63">
        <v>2.1</v>
      </c>
      <c r="G42" s="62">
        <v>0.6</v>
      </c>
      <c r="H42" s="64">
        <f t="shared" si="0"/>
        <v>1.26</v>
      </c>
      <c r="I42" s="3">
        <v>25000</v>
      </c>
      <c r="J42" s="10">
        <f t="shared" si="1"/>
        <v>31500</v>
      </c>
      <c r="K42" s="15"/>
      <c r="L42" s="14"/>
    </row>
    <row r="43" spans="1:12" ht="15">
      <c r="A43" s="13">
        <v>40</v>
      </c>
      <c r="B43" s="14"/>
      <c r="C43" s="2">
        <v>43878</v>
      </c>
      <c r="D43" s="27" t="s">
        <v>31</v>
      </c>
      <c r="E43" s="62" t="s">
        <v>89</v>
      </c>
      <c r="F43" s="63">
        <v>3.5</v>
      </c>
      <c r="G43" s="62">
        <v>0.7</v>
      </c>
      <c r="H43" s="64">
        <f t="shared" si="0"/>
        <v>2.4499999999999997</v>
      </c>
      <c r="I43" s="3">
        <v>25000</v>
      </c>
      <c r="J43" s="10">
        <f t="shared" si="1"/>
        <v>61249.999999999993</v>
      </c>
      <c r="K43" s="15"/>
      <c r="L43" s="14"/>
    </row>
    <row r="44" spans="1:12" ht="15">
      <c r="A44" s="13">
        <v>41</v>
      </c>
      <c r="B44" s="14"/>
      <c r="C44" s="2">
        <v>43878</v>
      </c>
      <c r="D44" s="27" t="s">
        <v>98</v>
      </c>
      <c r="E44" s="62" t="s">
        <v>89</v>
      </c>
      <c r="F44" s="63">
        <v>3</v>
      </c>
      <c r="G44" s="62">
        <v>0.6</v>
      </c>
      <c r="H44" s="64">
        <f t="shared" si="0"/>
        <v>1.7999999999999998</v>
      </c>
      <c r="I44" s="3">
        <v>25000</v>
      </c>
      <c r="J44" s="10">
        <f t="shared" si="1"/>
        <v>44999.999999999993</v>
      </c>
      <c r="K44" s="15"/>
      <c r="L44" s="14"/>
    </row>
    <row r="45" spans="1:12" ht="15">
      <c r="A45" s="13">
        <v>42</v>
      </c>
      <c r="B45" s="14"/>
      <c r="C45" s="2">
        <v>43878</v>
      </c>
      <c r="D45" s="27" t="s">
        <v>28</v>
      </c>
      <c r="E45" s="62" t="s">
        <v>89</v>
      </c>
      <c r="F45" s="63">
        <v>3.5</v>
      </c>
      <c r="G45" s="62">
        <v>1</v>
      </c>
      <c r="H45" s="64">
        <f t="shared" si="0"/>
        <v>3.5</v>
      </c>
      <c r="I45" s="3">
        <v>25000</v>
      </c>
      <c r="J45" s="10">
        <f t="shared" si="1"/>
        <v>87500</v>
      </c>
      <c r="K45" s="15"/>
      <c r="L45" s="14"/>
    </row>
    <row r="46" spans="1:12" ht="15">
      <c r="A46" s="13">
        <v>43</v>
      </c>
      <c r="B46" s="14"/>
      <c r="C46" s="2">
        <v>43878</v>
      </c>
      <c r="D46" s="27" t="s">
        <v>33</v>
      </c>
      <c r="E46" s="62" t="s">
        <v>89</v>
      </c>
      <c r="F46" s="63">
        <v>3</v>
      </c>
      <c r="G46" s="62">
        <v>1</v>
      </c>
      <c r="H46" s="64">
        <f t="shared" si="0"/>
        <v>3</v>
      </c>
      <c r="I46" s="3">
        <v>25000</v>
      </c>
      <c r="J46" s="10">
        <f t="shared" si="1"/>
        <v>75000</v>
      </c>
      <c r="K46" s="15"/>
      <c r="L46" s="14"/>
    </row>
    <row r="47" spans="1:12" ht="15">
      <c r="A47" s="13">
        <v>44</v>
      </c>
      <c r="B47" s="14"/>
      <c r="C47" s="2">
        <v>43878</v>
      </c>
      <c r="D47" s="27" t="s">
        <v>99</v>
      </c>
      <c r="E47" s="62" t="s">
        <v>89</v>
      </c>
      <c r="F47" s="63">
        <v>3</v>
      </c>
      <c r="G47" s="62">
        <v>0.6</v>
      </c>
      <c r="H47" s="64">
        <f t="shared" si="0"/>
        <v>1.7999999999999998</v>
      </c>
      <c r="I47" s="3">
        <v>25000</v>
      </c>
      <c r="J47" s="10">
        <f t="shared" si="1"/>
        <v>44999.999999999993</v>
      </c>
      <c r="K47" s="15"/>
      <c r="L47" s="14"/>
    </row>
    <row r="48" spans="1:12" ht="15">
      <c r="A48" s="13">
        <v>45</v>
      </c>
      <c r="B48" s="14"/>
      <c r="C48" s="2">
        <v>43878</v>
      </c>
      <c r="D48" s="27" t="s">
        <v>100</v>
      </c>
      <c r="E48" s="62" t="s">
        <v>87</v>
      </c>
      <c r="F48" s="63">
        <v>3</v>
      </c>
      <c r="G48" s="62">
        <v>0.6</v>
      </c>
      <c r="H48" s="64">
        <f t="shared" si="0"/>
        <v>1.7999999999999998</v>
      </c>
      <c r="I48" s="3">
        <v>25000</v>
      </c>
      <c r="J48" s="10">
        <f t="shared" si="1"/>
        <v>44999.999999999993</v>
      </c>
      <c r="K48" s="15"/>
      <c r="L48" s="14"/>
    </row>
    <row r="49" spans="1:12" ht="15">
      <c r="A49" s="13">
        <v>46</v>
      </c>
      <c r="B49" s="14"/>
      <c r="C49" s="2">
        <v>43878</v>
      </c>
      <c r="D49" s="27" t="s">
        <v>27</v>
      </c>
      <c r="E49" s="62" t="s">
        <v>89</v>
      </c>
      <c r="F49" s="63">
        <v>4</v>
      </c>
      <c r="G49" s="62">
        <v>1.1000000000000001</v>
      </c>
      <c r="H49" s="64">
        <f t="shared" si="0"/>
        <v>4.4000000000000004</v>
      </c>
      <c r="I49" s="3">
        <v>25000</v>
      </c>
      <c r="J49" s="10">
        <f t="shared" si="1"/>
        <v>110000.00000000001</v>
      </c>
      <c r="K49" s="15"/>
      <c r="L49" s="14"/>
    </row>
    <row r="50" spans="1:12" ht="15">
      <c r="A50" s="13">
        <v>47</v>
      </c>
      <c r="B50" s="14"/>
      <c r="C50" s="2">
        <v>43878</v>
      </c>
      <c r="D50" s="27" t="s">
        <v>101</v>
      </c>
      <c r="E50" s="62" t="s">
        <v>89</v>
      </c>
      <c r="F50" s="63">
        <v>4</v>
      </c>
      <c r="G50" s="62">
        <v>1.1000000000000001</v>
      </c>
      <c r="H50" s="64">
        <f t="shared" si="0"/>
        <v>4.4000000000000004</v>
      </c>
      <c r="I50" s="3">
        <v>25000</v>
      </c>
      <c r="J50" s="10">
        <f t="shared" si="1"/>
        <v>110000.00000000001</v>
      </c>
      <c r="K50" s="15"/>
      <c r="L50" s="14"/>
    </row>
    <row r="51" spans="1:12" ht="15">
      <c r="A51" s="13">
        <v>48</v>
      </c>
      <c r="B51" s="14"/>
      <c r="C51" s="2">
        <v>43878</v>
      </c>
      <c r="D51" s="27" t="s">
        <v>102</v>
      </c>
      <c r="E51" s="62" t="s">
        <v>89</v>
      </c>
      <c r="F51" s="63">
        <v>4</v>
      </c>
      <c r="G51" s="62">
        <v>1.1000000000000001</v>
      </c>
      <c r="H51" s="64">
        <f t="shared" si="0"/>
        <v>4.4000000000000004</v>
      </c>
      <c r="I51" s="3">
        <v>25000</v>
      </c>
      <c r="J51" s="10">
        <f t="shared" si="1"/>
        <v>110000.00000000001</v>
      </c>
      <c r="K51" s="15"/>
      <c r="L51" s="14"/>
    </row>
    <row r="52" spans="1:12" ht="15">
      <c r="A52" s="13">
        <v>49</v>
      </c>
      <c r="B52" s="14"/>
      <c r="C52" s="2">
        <v>43878</v>
      </c>
      <c r="D52" s="27" t="s">
        <v>103</v>
      </c>
      <c r="E52" s="62" t="s">
        <v>89</v>
      </c>
      <c r="F52" s="63">
        <v>4</v>
      </c>
      <c r="G52" s="62">
        <v>1.1000000000000001</v>
      </c>
      <c r="H52" s="64">
        <f t="shared" si="0"/>
        <v>4.4000000000000004</v>
      </c>
      <c r="I52" s="3">
        <v>25000</v>
      </c>
      <c r="J52" s="10">
        <f t="shared" si="1"/>
        <v>110000.00000000001</v>
      </c>
      <c r="K52" s="15"/>
      <c r="L52" s="14"/>
    </row>
    <row r="53" spans="1:12" ht="15">
      <c r="A53" s="13">
        <v>50</v>
      </c>
      <c r="B53" s="14"/>
      <c r="C53" s="2">
        <v>43878</v>
      </c>
      <c r="D53" s="27" t="s">
        <v>104</v>
      </c>
      <c r="E53" s="62" t="s">
        <v>89</v>
      </c>
      <c r="F53" s="63">
        <v>4</v>
      </c>
      <c r="G53" s="62">
        <v>1.1000000000000001</v>
      </c>
      <c r="H53" s="64">
        <f t="shared" si="0"/>
        <v>4.4000000000000004</v>
      </c>
      <c r="I53" s="3">
        <v>25000</v>
      </c>
      <c r="J53" s="10">
        <f t="shared" si="1"/>
        <v>110000.00000000001</v>
      </c>
      <c r="K53" s="15"/>
      <c r="L53" s="14"/>
    </row>
    <row r="54" spans="1:12" ht="15">
      <c r="A54" s="13">
        <v>51</v>
      </c>
      <c r="B54" s="14"/>
      <c r="C54" s="2">
        <v>43878</v>
      </c>
      <c r="D54" s="27" t="s">
        <v>105</v>
      </c>
      <c r="E54" s="62" t="s">
        <v>89</v>
      </c>
      <c r="F54" s="63">
        <v>4</v>
      </c>
      <c r="G54" s="62">
        <v>1.1000000000000001</v>
      </c>
      <c r="H54" s="64">
        <f t="shared" si="0"/>
        <v>4.4000000000000004</v>
      </c>
      <c r="I54" s="3">
        <v>25000</v>
      </c>
      <c r="J54" s="10">
        <f t="shared" si="1"/>
        <v>110000.00000000001</v>
      </c>
      <c r="K54" s="15"/>
      <c r="L54" s="14"/>
    </row>
    <row r="55" spans="1:12" ht="15">
      <c r="A55" s="13">
        <v>52</v>
      </c>
      <c r="B55" s="14"/>
      <c r="C55" s="2">
        <v>43878</v>
      </c>
      <c r="D55" s="27" t="s">
        <v>106</v>
      </c>
      <c r="E55" s="62" t="s">
        <v>89</v>
      </c>
      <c r="F55" s="63">
        <v>4</v>
      </c>
      <c r="G55" s="62">
        <v>1.1000000000000001</v>
      </c>
      <c r="H55" s="64">
        <f t="shared" si="0"/>
        <v>4.4000000000000004</v>
      </c>
      <c r="I55" s="3">
        <v>25000</v>
      </c>
      <c r="J55" s="10">
        <f t="shared" si="1"/>
        <v>110000.00000000001</v>
      </c>
      <c r="K55" s="15"/>
      <c r="L55" s="14"/>
    </row>
    <row r="56" spans="1:12" ht="15">
      <c r="A56" s="13">
        <v>53</v>
      </c>
      <c r="B56" s="14"/>
      <c r="C56" s="2">
        <v>43878</v>
      </c>
      <c r="D56" s="27" t="s">
        <v>107</v>
      </c>
      <c r="E56" s="62" t="s">
        <v>89</v>
      </c>
      <c r="F56" s="63">
        <v>5</v>
      </c>
      <c r="G56" s="62">
        <v>1</v>
      </c>
      <c r="H56" s="64">
        <f t="shared" si="0"/>
        <v>5</v>
      </c>
      <c r="I56" s="3">
        <v>25000</v>
      </c>
      <c r="J56" s="10">
        <f t="shared" si="1"/>
        <v>125000</v>
      </c>
      <c r="K56" s="15"/>
      <c r="L56" s="14"/>
    </row>
    <row r="57" spans="1:12" ht="15">
      <c r="A57" s="13">
        <v>54</v>
      </c>
      <c r="B57" s="14"/>
      <c r="C57" s="2">
        <v>43878</v>
      </c>
      <c r="D57" s="27" t="s">
        <v>108</v>
      </c>
      <c r="E57" s="62" t="s">
        <v>89</v>
      </c>
      <c r="F57" s="63">
        <v>2.5</v>
      </c>
      <c r="G57" s="62">
        <v>0.6</v>
      </c>
      <c r="H57" s="64">
        <f t="shared" si="0"/>
        <v>1.5</v>
      </c>
      <c r="I57" s="3">
        <v>25000</v>
      </c>
      <c r="J57" s="10">
        <f t="shared" si="1"/>
        <v>37500</v>
      </c>
      <c r="K57" s="15"/>
      <c r="L57" s="14"/>
    </row>
    <row r="58" spans="1:12" ht="15">
      <c r="A58" s="13">
        <v>55</v>
      </c>
      <c r="B58" s="14"/>
      <c r="C58" s="2">
        <v>43878</v>
      </c>
      <c r="D58" s="27" t="s">
        <v>109</v>
      </c>
      <c r="E58" s="62" t="s">
        <v>110</v>
      </c>
      <c r="F58" s="63">
        <v>3</v>
      </c>
      <c r="G58" s="62">
        <v>1</v>
      </c>
      <c r="H58" s="64">
        <f t="shared" si="0"/>
        <v>3</v>
      </c>
      <c r="I58" s="3">
        <v>25000</v>
      </c>
      <c r="J58" s="10">
        <f t="shared" si="1"/>
        <v>75000</v>
      </c>
      <c r="K58" s="15"/>
      <c r="L58" s="14"/>
    </row>
    <row r="59" spans="1:12" ht="15">
      <c r="A59" s="13">
        <v>56</v>
      </c>
      <c r="B59" s="14"/>
      <c r="C59" s="2">
        <v>43878</v>
      </c>
      <c r="D59" s="27" t="s">
        <v>111</v>
      </c>
      <c r="E59" s="62" t="s">
        <v>110</v>
      </c>
      <c r="F59" s="63">
        <v>3</v>
      </c>
      <c r="G59" s="62">
        <v>1</v>
      </c>
      <c r="H59" s="64">
        <f t="shared" si="0"/>
        <v>3</v>
      </c>
      <c r="I59" s="3">
        <v>25000</v>
      </c>
      <c r="J59" s="10">
        <f t="shared" si="1"/>
        <v>75000</v>
      </c>
      <c r="K59" s="15"/>
      <c r="L59" s="14"/>
    </row>
    <row r="60" spans="1:12" ht="15">
      <c r="A60" s="13">
        <v>57</v>
      </c>
      <c r="B60" s="16"/>
      <c r="C60" s="2">
        <v>43878</v>
      </c>
      <c r="D60" s="27" t="s">
        <v>112</v>
      </c>
      <c r="E60" s="62" t="s">
        <v>110</v>
      </c>
      <c r="F60" s="63">
        <v>3</v>
      </c>
      <c r="G60" s="62">
        <v>1</v>
      </c>
      <c r="H60" s="64">
        <f t="shared" si="0"/>
        <v>3</v>
      </c>
      <c r="I60" s="3">
        <v>25000</v>
      </c>
      <c r="J60" s="10">
        <f>I60*H60*2</f>
        <v>150000</v>
      </c>
      <c r="K60" s="15"/>
      <c r="L60" s="64" t="s">
        <v>60</v>
      </c>
    </row>
    <row r="61" spans="1:12" ht="15">
      <c r="A61" s="13">
        <v>58</v>
      </c>
      <c r="B61" s="16"/>
      <c r="C61" s="2">
        <v>43878</v>
      </c>
      <c r="D61" s="27" t="s">
        <v>113</v>
      </c>
      <c r="E61" s="62" t="s">
        <v>110</v>
      </c>
      <c r="F61" s="63">
        <v>2</v>
      </c>
      <c r="G61" s="62">
        <v>0.6</v>
      </c>
      <c r="H61" s="64">
        <f t="shared" si="0"/>
        <v>1.2</v>
      </c>
      <c r="I61" s="3">
        <v>25000</v>
      </c>
      <c r="J61" s="10">
        <f t="shared" si="1"/>
        <v>30000</v>
      </c>
      <c r="K61" s="15"/>
      <c r="L61" s="14"/>
    </row>
    <row r="62" spans="1:12" ht="15">
      <c r="A62" s="13">
        <v>59</v>
      </c>
      <c r="B62" s="16"/>
      <c r="C62" s="2">
        <v>43878</v>
      </c>
      <c r="D62" s="27" t="s">
        <v>114</v>
      </c>
      <c r="E62" s="62" t="s">
        <v>110</v>
      </c>
      <c r="F62" s="63">
        <v>3.5</v>
      </c>
      <c r="G62" s="62">
        <v>1</v>
      </c>
      <c r="H62" s="64">
        <f t="shared" si="0"/>
        <v>3.5</v>
      </c>
      <c r="I62" s="3">
        <v>25000</v>
      </c>
      <c r="J62" s="10">
        <f t="shared" si="1"/>
        <v>87500</v>
      </c>
      <c r="K62" s="15"/>
      <c r="L62" s="14"/>
    </row>
    <row r="63" spans="1:12" ht="15">
      <c r="A63" s="13">
        <v>60</v>
      </c>
      <c r="B63" s="16"/>
      <c r="C63" s="2">
        <v>43878</v>
      </c>
      <c r="D63" s="27" t="s">
        <v>115</v>
      </c>
      <c r="E63" s="62" t="s">
        <v>110</v>
      </c>
      <c r="F63" s="63">
        <v>3</v>
      </c>
      <c r="G63" s="62">
        <v>1</v>
      </c>
      <c r="H63" s="64">
        <f t="shared" si="0"/>
        <v>3</v>
      </c>
      <c r="I63" s="3">
        <v>25000</v>
      </c>
      <c r="J63" s="10">
        <f t="shared" si="1"/>
        <v>75000</v>
      </c>
      <c r="K63" s="15"/>
      <c r="L63" s="14"/>
    </row>
    <row r="64" spans="1:12" ht="15">
      <c r="A64" s="13">
        <v>61</v>
      </c>
      <c r="B64" s="16"/>
      <c r="C64" s="2">
        <v>43878</v>
      </c>
      <c r="D64" s="27" t="s">
        <v>116</v>
      </c>
      <c r="E64" s="62" t="s">
        <v>110</v>
      </c>
      <c r="F64" s="63">
        <v>2.5</v>
      </c>
      <c r="G64" s="62">
        <v>0.7</v>
      </c>
      <c r="H64" s="64">
        <f t="shared" si="0"/>
        <v>1.75</v>
      </c>
      <c r="I64" s="3">
        <v>25000</v>
      </c>
      <c r="J64" s="10">
        <f t="shared" si="1"/>
        <v>43750</v>
      </c>
      <c r="K64" s="15"/>
      <c r="L64" s="14"/>
    </row>
    <row r="65" spans="1:12" ht="15">
      <c r="A65" s="13">
        <v>62</v>
      </c>
      <c r="B65" s="16"/>
      <c r="C65" s="2">
        <v>43875</v>
      </c>
      <c r="D65" s="66" t="s">
        <v>123</v>
      </c>
      <c r="E65" s="23" t="s">
        <v>23</v>
      </c>
      <c r="F65" s="23">
        <v>1.2</v>
      </c>
      <c r="G65" s="23">
        <v>0.6</v>
      </c>
      <c r="H65" s="64">
        <f t="shared" si="0"/>
        <v>0.72</v>
      </c>
      <c r="I65" s="3">
        <v>25000</v>
      </c>
      <c r="J65" s="10">
        <f t="shared" ref="J65:J108" si="2">H65*I65</f>
        <v>18000</v>
      </c>
      <c r="K65" s="15"/>
      <c r="L65" s="14"/>
    </row>
    <row r="66" spans="1:12" ht="15">
      <c r="A66" s="13">
        <v>63</v>
      </c>
      <c r="B66" s="16"/>
      <c r="C66" s="2">
        <v>43875</v>
      </c>
      <c r="D66" s="66" t="s">
        <v>124</v>
      </c>
      <c r="E66" s="23" t="s">
        <v>23</v>
      </c>
      <c r="F66" s="23">
        <v>2.8</v>
      </c>
      <c r="G66" s="23">
        <v>0.6</v>
      </c>
      <c r="H66" s="64">
        <f t="shared" ref="H66:H128" si="3">F66*G66</f>
        <v>1.68</v>
      </c>
      <c r="I66" s="3">
        <v>25000</v>
      </c>
      <c r="J66" s="10">
        <f>H66*I66*2</f>
        <v>84000</v>
      </c>
      <c r="K66" s="15"/>
      <c r="L66" t="s">
        <v>125</v>
      </c>
    </row>
    <row r="67" spans="1:12" ht="15">
      <c r="A67" s="13">
        <v>64</v>
      </c>
      <c r="B67" s="16"/>
      <c r="C67" s="2">
        <v>43875</v>
      </c>
      <c r="D67" s="66" t="s">
        <v>126</v>
      </c>
      <c r="E67" s="23" t="s">
        <v>23</v>
      </c>
      <c r="F67" s="23">
        <v>2.2999999999999998</v>
      </c>
      <c r="G67" s="23">
        <v>0.6</v>
      </c>
      <c r="H67" s="64">
        <f t="shared" si="3"/>
        <v>1.38</v>
      </c>
      <c r="I67" s="3">
        <v>25000</v>
      </c>
      <c r="J67" s="10">
        <f t="shared" si="2"/>
        <v>34500</v>
      </c>
      <c r="K67" s="15"/>
      <c r="L67" s="14"/>
    </row>
    <row r="68" spans="1:12" ht="15">
      <c r="A68" s="13">
        <v>65</v>
      </c>
      <c r="B68" s="16"/>
      <c r="C68" s="2">
        <v>43875</v>
      </c>
      <c r="D68" s="66" t="s">
        <v>127</v>
      </c>
      <c r="E68" s="23" t="s">
        <v>23</v>
      </c>
      <c r="F68" s="23">
        <v>3</v>
      </c>
      <c r="G68" s="23">
        <v>0.6</v>
      </c>
      <c r="H68" s="64">
        <f t="shared" si="3"/>
        <v>1.7999999999999998</v>
      </c>
      <c r="I68" s="3">
        <v>25000</v>
      </c>
      <c r="J68" s="10">
        <f t="shared" si="2"/>
        <v>44999.999999999993</v>
      </c>
      <c r="K68" s="15"/>
      <c r="L68" s="14"/>
    </row>
    <row r="69" spans="1:12" ht="15">
      <c r="A69" s="13">
        <v>66</v>
      </c>
      <c r="B69" s="16"/>
      <c r="C69" s="2">
        <v>43875</v>
      </c>
      <c r="D69" s="66" t="s">
        <v>128</v>
      </c>
      <c r="E69" s="23" t="s">
        <v>23</v>
      </c>
      <c r="F69" s="23">
        <v>3</v>
      </c>
      <c r="G69" s="23">
        <v>0.6</v>
      </c>
      <c r="H69" s="64">
        <f t="shared" si="3"/>
        <v>1.7999999999999998</v>
      </c>
      <c r="I69" s="3">
        <v>25000</v>
      </c>
      <c r="J69" s="10">
        <f t="shared" si="2"/>
        <v>44999.999999999993</v>
      </c>
      <c r="K69" s="15"/>
      <c r="L69" s="14"/>
    </row>
    <row r="70" spans="1:12" ht="15">
      <c r="A70" s="13">
        <v>67</v>
      </c>
      <c r="B70" s="16"/>
      <c r="C70" s="2">
        <v>43875</v>
      </c>
      <c r="D70" s="66" t="s">
        <v>129</v>
      </c>
      <c r="E70" s="23" t="s">
        <v>23</v>
      </c>
      <c r="F70" s="23">
        <v>3</v>
      </c>
      <c r="G70" s="23">
        <v>0.6</v>
      </c>
      <c r="H70" s="64">
        <f t="shared" si="3"/>
        <v>1.7999999999999998</v>
      </c>
      <c r="I70" s="3">
        <v>25000</v>
      </c>
      <c r="J70" s="10">
        <f t="shared" si="2"/>
        <v>44999.999999999993</v>
      </c>
      <c r="K70" s="15"/>
      <c r="L70" s="14"/>
    </row>
    <row r="71" spans="1:12" ht="15">
      <c r="A71" s="13">
        <v>68</v>
      </c>
      <c r="B71" s="16"/>
      <c r="C71" s="2">
        <v>43875</v>
      </c>
      <c r="D71" s="66" t="s">
        <v>130</v>
      </c>
      <c r="E71" s="23" t="s">
        <v>23</v>
      </c>
      <c r="F71" s="23">
        <v>3.1</v>
      </c>
      <c r="G71" s="23">
        <v>0.9</v>
      </c>
      <c r="H71" s="64">
        <f t="shared" si="3"/>
        <v>2.79</v>
      </c>
      <c r="I71" s="3">
        <v>25000</v>
      </c>
      <c r="J71" s="10">
        <f t="shared" si="2"/>
        <v>69750</v>
      </c>
      <c r="K71" s="15"/>
      <c r="L71" s="14"/>
    </row>
    <row r="72" spans="1:12" ht="15">
      <c r="A72" s="13">
        <v>69</v>
      </c>
      <c r="B72" s="16"/>
      <c r="C72" s="2">
        <v>43875</v>
      </c>
      <c r="D72" s="66" t="s">
        <v>131</v>
      </c>
      <c r="E72" s="23" t="s">
        <v>23</v>
      </c>
      <c r="F72" s="23">
        <v>3.1</v>
      </c>
      <c r="G72" s="23">
        <v>0.9</v>
      </c>
      <c r="H72" s="64">
        <f t="shared" si="3"/>
        <v>2.79</v>
      </c>
      <c r="I72" s="3">
        <v>25000</v>
      </c>
      <c r="J72" s="10">
        <f t="shared" si="2"/>
        <v>69750</v>
      </c>
      <c r="K72" s="15"/>
      <c r="L72" s="14"/>
    </row>
    <row r="73" spans="1:12" ht="15">
      <c r="A73" s="13">
        <v>70</v>
      </c>
      <c r="B73" s="14"/>
      <c r="C73" s="2">
        <v>43875</v>
      </c>
      <c r="D73" s="66" t="s">
        <v>131</v>
      </c>
      <c r="E73" s="23" t="s">
        <v>23</v>
      </c>
      <c r="F73" s="23">
        <v>1.25</v>
      </c>
      <c r="G73" s="23">
        <v>0.8</v>
      </c>
      <c r="H73" s="64">
        <f t="shared" si="3"/>
        <v>1</v>
      </c>
      <c r="I73" s="3">
        <v>25000</v>
      </c>
      <c r="J73" s="10">
        <f t="shared" si="2"/>
        <v>25000</v>
      </c>
      <c r="K73" s="15"/>
      <c r="L73" s="14"/>
    </row>
    <row r="74" spans="1:12" ht="15">
      <c r="A74" s="13">
        <v>71</v>
      </c>
      <c r="B74" s="13"/>
      <c r="C74" s="2">
        <v>43875</v>
      </c>
      <c r="D74" s="66" t="s">
        <v>132</v>
      </c>
      <c r="E74" s="23" t="s">
        <v>23</v>
      </c>
      <c r="F74" s="23">
        <v>3.1</v>
      </c>
      <c r="G74" s="23">
        <v>0.9</v>
      </c>
      <c r="H74" s="64">
        <f t="shared" si="3"/>
        <v>2.79</v>
      </c>
      <c r="I74" s="3">
        <v>25000</v>
      </c>
      <c r="J74" s="10">
        <f t="shared" si="2"/>
        <v>69750</v>
      </c>
      <c r="K74" s="15"/>
      <c r="L74" s="14"/>
    </row>
    <row r="75" spans="1:12" ht="15">
      <c r="A75" s="13">
        <v>72</v>
      </c>
      <c r="B75" s="13"/>
      <c r="C75" s="2">
        <v>43875</v>
      </c>
      <c r="D75" s="66" t="s">
        <v>133</v>
      </c>
      <c r="E75" s="23" t="s">
        <v>23</v>
      </c>
      <c r="F75" s="23">
        <v>3.1</v>
      </c>
      <c r="G75" s="23">
        <v>0.9</v>
      </c>
      <c r="H75" s="64">
        <f t="shared" si="3"/>
        <v>2.79</v>
      </c>
      <c r="I75" s="3">
        <v>25000</v>
      </c>
      <c r="J75" s="10">
        <f t="shared" si="2"/>
        <v>69750</v>
      </c>
      <c r="K75" s="15"/>
      <c r="L75" s="14"/>
    </row>
    <row r="76" spans="1:12" ht="15">
      <c r="A76" s="13">
        <v>73</v>
      </c>
      <c r="B76" s="14"/>
      <c r="C76" s="2">
        <v>43875</v>
      </c>
      <c r="D76" s="66" t="s">
        <v>134</v>
      </c>
      <c r="E76" s="23" t="s">
        <v>23</v>
      </c>
      <c r="F76" s="23">
        <v>3.6</v>
      </c>
      <c r="G76" s="23">
        <v>0.6</v>
      </c>
      <c r="H76" s="64">
        <f t="shared" si="3"/>
        <v>2.16</v>
      </c>
      <c r="I76" s="3">
        <v>25000</v>
      </c>
      <c r="J76" s="10">
        <f t="shared" si="2"/>
        <v>54000</v>
      </c>
      <c r="K76" s="15"/>
      <c r="L76" s="14"/>
    </row>
    <row r="77" spans="1:12" ht="15">
      <c r="A77" s="13">
        <v>74</v>
      </c>
      <c r="B77" s="14"/>
      <c r="C77" s="2">
        <v>43878</v>
      </c>
      <c r="D77" s="66" t="s">
        <v>135</v>
      </c>
      <c r="E77" s="23" t="s">
        <v>20</v>
      </c>
      <c r="F77" s="23">
        <v>2.1</v>
      </c>
      <c r="G77" s="23">
        <v>0.8</v>
      </c>
      <c r="H77" s="64">
        <f t="shared" si="3"/>
        <v>1.6800000000000002</v>
      </c>
      <c r="I77" s="3">
        <v>25000</v>
      </c>
      <c r="J77" s="10">
        <f t="shared" si="2"/>
        <v>42000.000000000007</v>
      </c>
      <c r="K77" s="15"/>
      <c r="L77" s="14"/>
    </row>
    <row r="78" spans="1:12" ht="15">
      <c r="A78" s="13">
        <v>75</v>
      </c>
      <c r="B78" s="14"/>
      <c r="C78" s="2">
        <v>43878</v>
      </c>
      <c r="D78" s="66" t="s">
        <v>135</v>
      </c>
      <c r="E78" s="23" t="s">
        <v>20</v>
      </c>
      <c r="F78" s="23">
        <v>3</v>
      </c>
      <c r="G78" s="23">
        <v>0.4</v>
      </c>
      <c r="H78" s="64">
        <f t="shared" si="3"/>
        <v>1.2000000000000002</v>
      </c>
      <c r="I78" s="3">
        <v>25000</v>
      </c>
      <c r="J78" s="10">
        <f t="shared" si="2"/>
        <v>30000.000000000004</v>
      </c>
      <c r="K78" s="15"/>
      <c r="L78" s="14"/>
    </row>
    <row r="79" spans="1:12" ht="15">
      <c r="A79" s="13">
        <v>76</v>
      </c>
      <c r="B79" s="14"/>
      <c r="C79" s="2">
        <v>43878</v>
      </c>
      <c r="D79" s="66" t="s">
        <v>136</v>
      </c>
      <c r="E79" s="23" t="s">
        <v>19</v>
      </c>
      <c r="F79" s="23">
        <v>3</v>
      </c>
      <c r="G79" s="23">
        <v>1</v>
      </c>
      <c r="H79" s="64">
        <f t="shared" si="3"/>
        <v>3</v>
      </c>
      <c r="I79" s="3">
        <v>25000</v>
      </c>
      <c r="J79" s="10">
        <f t="shared" si="2"/>
        <v>75000</v>
      </c>
      <c r="K79" s="15"/>
      <c r="L79" s="14"/>
    </row>
    <row r="80" spans="1:12" ht="15">
      <c r="A80" s="13">
        <v>77</v>
      </c>
      <c r="B80" s="14"/>
      <c r="C80" s="2">
        <v>43881</v>
      </c>
      <c r="D80" s="66" t="s">
        <v>137</v>
      </c>
      <c r="E80" s="23" t="s">
        <v>17</v>
      </c>
      <c r="F80" s="23">
        <v>3</v>
      </c>
      <c r="G80" s="23">
        <v>0.8</v>
      </c>
      <c r="H80" s="64">
        <f t="shared" si="3"/>
        <v>2.4000000000000004</v>
      </c>
      <c r="I80" s="3">
        <v>25000</v>
      </c>
      <c r="J80" s="10">
        <f t="shared" si="2"/>
        <v>60000.000000000007</v>
      </c>
      <c r="K80" s="15"/>
      <c r="L80" s="14"/>
    </row>
    <row r="81" spans="1:12" ht="15">
      <c r="A81" s="13">
        <v>78</v>
      </c>
      <c r="B81" s="14"/>
      <c r="C81" s="2">
        <v>43881</v>
      </c>
      <c r="D81" s="66" t="s">
        <v>138</v>
      </c>
      <c r="E81" s="23" t="s">
        <v>17</v>
      </c>
      <c r="F81" s="23">
        <v>2.6</v>
      </c>
      <c r="G81" s="23">
        <v>0.6</v>
      </c>
      <c r="H81" s="64">
        <f t="shared" si="3"/>
        <v>1.56</v>
      </c>
      <c r="I81" s="3">
        <v>25000</v>
      </c>
      <c r="J81" s="10">
        <f t="shared" si="2"/>
        <v>39000</v>
      </c>
      <c r="K81" s="15"/>
      <c r="L81" s="14"/>
    </row>
    <row r="82" spans="1:12" ht="15">
      <c r="A82" s="13">
        <v>79</v>
      </c>
      <c r="B82" s="14"/>
      <c r="C82" s="2">
        <v>43881</v>
      </c>
      <c r="D82" s="66" t="s">
        <v>139</v>
      </c>
      <c r="E82" s="23" t="s">
        <v>17</v>
      </c>
      <c r="F82" s="23">
        <v>2.7</v>
      </c>
      <c r="G82" s="23">
        <v>0.6</v>
      </c>
      <c r="H82" s="64">
        <f t="shared" si="3"/>
        <v>1.62</v>
      </c>
      <c r="I82" s="3">
        <v>25000</v>
      </c>
      <c r="J82" s="10">
        <f t="shared" si="2"/>
        <v>40500</v>
      </c>
      <c r="K82" s="15"/>
      <c r="L82" s="14"/>
    </row>
    <row r="83" spans="1:12" ht="15">
      <c r="A83" s="13">
        <v>80</v>
      </c>
      <c r="B83" s="14"/>
      <c r="C83" s="2">
        <v>43881</v>
      </c>
      <c r="D83" s="66" t="s">
        <v>140</v>
      </c>
      <c r="E83" t="s">
        <v>141</v>
      </c>
      <c r="F83" s="23">
        <v>2</v>
      </c>
      <c r="G83" s="23">
        <v>0.55000000000000004</v>
      </c>
      <c r="H83" s="64">
        <f t="shared" si="3"/>
        <v>1.1000000000000001</v>
      </c>
      <c r="I83" s="3">
        <v>25000</v>
      </c>
      <c r="J83" s="10">
        <f t="shared" si="2"/>
        <v>27500.000000000004</v>
      </c>
      <c r="K83" s="15"/>
      <c r="L83"/>
    </row>
    <row r="84" spans="1:12" ht="14.25" customHeight="1">
      <c r="A84" s="13">
        <v>81</v>
      </c>
      <c r="B84" s="17"/>
      <c r="C84" s="2">
        <v>43881</v>
      </c>
      <c r="D84" s="66" t="s">
        <v>142</v>
      </c>
      <c r="E84" s="23" t="s">
        <v>17</v>
      </c>
      <c r="F84" s="23">
        <v>3.6</v>
      </c>
      <c r="G84" s="23">
        <v>0.6</v>
      </c>
      <c r="H84" s="64">
        <f t="shared" si="3"/>
        <v>2.16</v>
      </c>
      <c r="I84" s="3">
        <v>25000</v>
      </c>
      <c r="J84" s="10">
        <f t="shared" si="2"/>
        <v>54000</v>
      </c>
      <c r="K84" s="15"/>
      <c r="L84" s="14"/>
    </row>
    <row r="85" spans="1:12" ht="15">
      <c r="A85" s="13">
        <v>82</v>
      </c>
      <c r="B85" s="14"/>
      <c r="C85" s="2">
        <v>43882</v>
      </c>
      <c r="D85" s="66" t="s">
        <v>143</v>
      </c>
      <c r="E85" s="23" t="s">
        <v>144</v>
      </c>
      <c r="F85" s="23">
        <v>2.8</v>
      </c>
      <c r="G85" s="23">
        <v>0.7</v>
      </c>
      <c r="H85" s="64">
        <f t="shared" si="3"/>
        <v>1.9599999999999997</v>
      </c>
      <c r="I85" s="3">
        <v>25000</v>
      </c>
      <c r="J85" s="10">
        <f t="shared" si="2"/>
        <v>48999.999999999993</v>
      </c>
      <c r="K85" s="15"/>
      <c r="L85" s="14"/>
    </row>
    <row r="86" spans="1:12" ht="15">
      <c r="A86" s="13">
        <v>83</v>
      </c>
      <c r="B86" s="14"/>
      <c r="C86" s="2">
        <v>43844</v>
      </c>
      <c r="D86" s="66" t="s">
        <v>145</v>
      </c>
      <c r="E86" s="23" t="s">
        <v>18</v>
      </c>
      <c r="F86" s="23">
        <v>2</v>
      </c>
      <c r="G86" s="23">
        <v>1</v>
      </c>
      <c r="H86" s="64">
        <f t="shared" si="3"/>
        <v>2</v>
      </c>
      <c r="I86" s="3">
        <v>25000</v>
      </c>
      <c r="J86" s="10">
        <f t="shared" si="2"/>
        <v>50000</v>
      </c>
      <c r="K86" s="15"/>
      <c r="L86" s="14"/>
    </row>
    <row r="87" spans="1:12" ht="15">
      <c r="A87" s="13">
        <v>84</v>
      </c>
      <c r="B87" s="14"/>
      <c r="C87" s="2">
        <v>43845</v>
      </c>
      <c r="D87" s="66" t="s">
        <v>146</v>
      </c>
      <c r="E87" s="23" t="s">
        <v>147</v>
      </c>
      <c r="F87" s="23">
        <v>2</v>
      </c>
      <c r="G87" s="23">
        <v>1</v>
      </c>
      <c r="H87" s="64">
        <f t="shared" si="3"/>
        <v>2</v>
      </c>
      <c r="I87" s="3">
        <v>25000</v>
      </c>
      <c r="J87" s="10">
        <f>H87*I87*2</f>
        <v>100000</v>
      </c>
      <c r="K87" s="15"/>
      <c r="L87" t="s">
        <v>125</v>
      </c>
    </row>
    <row r="88" spans="1:12" ht="15">
      <c r="A88" s="13">
        <v>85</v>
      </c>
      <c r="B88" s="14"/>
      <c r="C88" s="2">
        <v>43845</v>
      </c>
      <c r="D88" s="66" t="s">
        <v>148</v>
      </c>
      <c r="E88" s="23" t="s">
        <v>24</v>
      </c>
      <c r="F88" s="23">
        <v>2.8</v>
      </c>
      <c r="G88" s="23">
        <v>0.3</v>
      </c>
      <c r="H88" s="64">
        <f t="shared" si="3"/>
        <v>0.84</v>
      </c>
      <c r="I88" s="3">
        <v>25000</v>
      </c>
      <c r="J88" s="10">
        <f t="shared" si="2"/>
        <v>21000</v>
      </c>
      <c r="K88" s="15"/>
      <c r="L88" s="14"/>
    </row>
    <row r="89" spans="1:12" ht="15">
      <c r="A89" s="13">
        <v>86</v>
      </c>
      <c r="B89" s="14"/>
      <c r="C89" s="2">
        <v>43845</v>
      </c>
      <c r="D89" s="66" t="s">
        <v>149</v>
      </c>
      <c r="E89" s="23" t="s">
        <v>24</v>
      </c>
      <c r="F89" s="23">
        <v>3.8</v>
      </c>
      <c r="G89" s="23">
        <v>0.5</v>
      </c>
      <c r="H89" s="64">
        <f t="shared" si="3"/>
        <v>1.9</v>
      </c>
      <c r="I89" s="3">
        <v>25000</v>
      </c>
      <c r="J89" s="10">
        <f t="shared" si="2"/>
        <v>47500</v>
      </c>
      <c r="K89" s="15"/>
      <c r="L89" s="14"/>
    </row>
    <row r="90" spans="1:12" ht="15">
      <c r="A90" s="13">
        <v>87</v>
      </c>
      <c r="B90" s="14"/>
      <c r="C90" s="2">
        <v>43845</v>
      </c>
      <c r="D90" s="66" t="s">
        <v>16</v>
      </c>
      <c r="E90" s="23" t="s">
        <v>24</v>
      </c>
      <c r="F90" s="23">
        <v>4</v>
      </c>
      <c r="G90" s="23">
        <v>0.5</v>
      </c>
      <c r="H90" s="64">
        <f t="shared" si="3"/>
        <v>2</v>
      </c>
      <c r="I90" s="3">
        <v>25000</v>
      </c>
      <c r="J90" s="10">
        <f t="shared" si="2"/>
        <v>50000</v>
      </c>
      <c r="K90" s="15"/>
      <c r="L90" s="14"/>
    </row>
    <row r="91" spans="1:12" ht="15">
      <c r="A91" s="13">
        <v>88</v>
      </c>
      <c r="B91" s="14"/>
      <c r="C91" s="2">
        <v>43845</v>
      </c>
      <c r="D91" s="66" t="s">
        <v>150</v>
      </c>
      <c r="E91" s="23" t="s">
        <v>24</v>
      </c>
      <c r="F91" s="23">
        <v>2.7</v>
      </c>
      <c r="G91" s="23">
        <v>1</v>
      </c>
      <c r="H91" s="64">
        <f t="shared" si="3"/>
        <v>2.7</v>
      </c>
      <c r="I91" s="3">
        <v>25000</v>
      </c>
      <c r="J91" s="10">
        <f t="shared" si="2"/>
        <v>67500</v>
      </c>
      <c r="K91" s="15"/>
      <c r="L91" s="14"/>
    </row>
    <row r="92" spans="1:12" ht="15">
      <c r="A92" s="13">
        <v>89</v>
      </c>
      <c r="B92" s="14"/>
      <c r="C92" s="2">
        <v>43845</v>
      </c>
      <c r="D92" s="66" t="s">
        <v>151</v>
      </c>
      <c r="E92" s="23" t="s">
        <v>18</v>
      </c>
      <c r="F92" s="23">
        <v>4.0999999999999996</v>
      </c>
      <c r="G92" s="23">
        <v>1.5</v>
      </c>
      <c r="H92" s="64">
        <f t="shared" si="3"/>
        <v>6.1499999999999995</v>
      </c>
      <c r="I92" s="3">
        <v>25000</v>
      </c>
      <c r="J92" s="10">
        <f t="shared" si="2"/>
        <v>153750</v>
      </c>
      <c r="K92" s="15"/>
      <c r="L92" s="14"/>
    </row>
    <row r="93" spans="1:12" ht="15">
      <c r="A93" s="13">
        <v>90</v>
      </c>
      <c r="B93" s="14"/>
      <c r="C93" s="2">
        <v>43845</v>
      </c>
      <c r="D93" s="66" t="s">
        <v>152</v>
      </c>
      <c r="E93" s="23" t="s">
        <v>18</v>
      </c>
      <c r="F93" s="23">
        <v>3</v>
      </c>
      <c r="G93" s="23">
        <v>0.8</v>
      </c>
      <c r="H93" s="64">
        <f t="shared" si="3"/>
        <v>2.4000000000000004</v>
      </c>
      <c r="I93" s="3">
        <v>25000</v>
      </c>
      <c r="J93" s="10">
        <f t="shared" si="2"/>
        <v>60000.000000000007</v>
      </c>
      <c r="K93" s="15"/>
      <c r="L93" s="14"/>
    </row>
    <row r="94" spans="1:12" ht="15">
      <c r="A94" s="13">
        <v>91</v>
      </c>
      <c r="B94" s="14"/>
      <c r="C94" s="2">
        <v>43845</v>
      </c>
      <c r="D94" s="66" t="s">
        <v>153</v>
      </c>
      <c r="E94" s="23" t="s">
        <v>154</v>
      </c>
      <c r="F94" s="23">
        <v>4</v>
      </c>
      <c r="G94" s="23">
        <v>1</v>
      </c>
      <c r="H94" s="64">
        <f t="shared" si="3"/>
        <v>4</v>
      </c>
      <c r="I94" s="3">
        <v>25000</v>
      </c>
      <c r="J94" s="10">
        <f>H94*I94*2</f>
        <v>200000</v>
      </c>
      <c r="K94" s="15"/>
      <c r="L94" t="s">
        <v>125</v>
      </c>
    </row>
    <row r="95" spans="1:12" ht="15">
      <c r="A95" s="13">
        <v>92</v>
      </c>
      <c r="B95" s="14"/>
      <c r="C95" s="2">
        <v>43878</v>
      </c>
      <c r="D95" s="66" t="s">
        <v>155</v>
      </c>
      <c r="E95" s="23" t="s">
        <v>19</v>
      </c>
      <c r="F95" s="23">
        <v>1.35</v>
      </c>
      <c r="G95" s="23">
        <v>0.75</v>
      </c>
      <c r="H95" s="64">
        <f t="shared" si="3"/>
        <v>1.0125000000000002</v>
      </c>
      <c r="I95" s="3">
        <v>25000</v>
      </c>
      <c r="J95" s="10">
        <f t="shared" si="2"/>
        <v>25312.500000000004</v>
      </c>
      <c r="K95" s="15"/>
      <c r="L95" s="14"/>
    </row>
    <row r="96" spans="1:12" ht="15">
      <c r="A96" s="13">
        <v>93</v>
      </c>
      <c r="B96" s="14"/>
      <c r="C96" s="2">
        <v>43878</v>
      </c>
      <c r="D96" s="66" t="s">
        <v>155</v>
      </c>
      <c r="E96" s="23" t="s">
        <v>156</v>
      </c>
      <c r="F96" s="23">
        <v>3</v>
      </c>
      <c r="G96" s="23">
        <v>1</v>
      </c>
      <c r="H96" s="64">
        <f t="shared" si="3"/>
        <v>3</v>
      </c>
      <c r="I96" s="3">
        <v>25000</v>
      </c>
      <c r="J96" s="10">
        <f t="shared" si="2"/>
        <v>75000</v>
      </c>
      <c r="K96" s="15"/>
      <c r="L96" s="14"/>
    </row>
    <row r="97" spans="1:12" ht="15">
      <c r="A97" s="13">
        <v>94</v>
      </c>
      <c r="B97" s="14"/>
      <c r="C97" s="2">
        <v>43878</v>
      </c>
      <c r="D97" s="66" t="s">
        <v>157</v>
      </c>
      <c r="E97" s="23" t="s">
        <v>158</v>
      </c>
      <c r="F97" s="23">
        <v>2</v>
      </c>
      <c r="G97" s="23">
        <v>1</v>
      </c>
      <c r="H97" s="64">
        <f t="shared" si="3"/>
        <v>2</v>
      </c>
      <c r="I97" s="3">
        <v>25000</v>
      </c>
      <c r="J97" s="10">
        <f t="shared" si="2"/>
        <v>50000</v>
      </c>
      <c r="K97" s="15"/>
      <c r="L97" s="14"/>
    </row>
    <row r="98" spans="1:12" ht="15">
      <c r="A98" s="13">
        <v>95</v>
      </c>
      <c r="B98" s="14"/>
      <c r="C98" s="2">
        <v>43878</v>
      </c>
      <c r="D98" s="66" t="s">
        <v>159</v>
      </c>
      <c r="E98" s="23"/>
      <c r="F98" s="23">
        <v>3</v>
      </c>
      <c r="G98" s="23">
        <v>1</v>
      </c>
      <c r="H98" s="64">
        <f t="shared" si="3"/>
        <v>3</v>
      </c>
      <c r="I98" s="3">
        <v>25000</v>
      </c>
      <c r="J98" s="10">
        <f t="shared" si="2"/>
        <v>75000</v>
      </c>
      <c r="K98" s="15"/>
      <c r="L98" s="14"/>
    </row>
    <row r="99" spans="1:12" ht="15">
      <c r="A99" s="13">
        <v>96</v>
      </c>
      <c r="B99" s="14"/>
      <c r="C99" s="2">
        <v>43853</v>
      </c>
      <c r="D99" s="66" t="s">
        <v>160</v>
      </c>
      <c r="E99" s="23" t="s">
        <v>22</v>
      </c>
      <c r="F99" s="23">
        <v>2</v>
      </c>
      <c r="G99" s="23">
        <v>0.5</v>
      </c>
      <c r="H99" s="64">
        <f t="shared" si="3"/>
        <v>1</v>
      </c>
      <c r="I99" s="3">
        <v>25000</v>
      </c>
      <c r="J99" s="10">
        <f t="shared" si="2"/>
        <v>25000</v>
      </c>
      <c r="K99" s="15"/>
      <c r="L99" s="14"/>
    </row>
    <row r="100" spans="1:12" ht="15">
      <c r="A100" s="13">
        <v>97</v>
      </c>
      <c r="B100" s="14"/>
      <c r="C100" s="2">
        <v>43853</v>
      </c>
      <c r="D100" s="66" t="s">
        <v>161</v>
      </c>
      <c r="E100" s="23" t="s">
        <v>17</v>
      </c>
      <c r="F100" s="23">
        <v>1.9</v>
      </c>
      <c r="G100" s="23">
        <v>0.7</v>
      </c>
      <c r="H100" s="64">
        <f t="shared" si="3"/>
        <v>1.3299999999999998</v>
      </c>
      <c r="I100" s="3">
        <v>25000</v>
      </c>
      <c r="J100" s="10">
        <f t="shared" si="2"/>
        <v>33249.999999999993</v>
      </c>
      <c r="K100" s="15"/>
      <c r="L100" s="14"/>
    </row>
    <row r="101" spans="1:12" ht="15">
      <c r="A101" s="13">
        <v>98</v>
      </c>
      <c r="B101" s="14"/>
      <c r="C101" s="2">
        <v>43853</v>
      </c>
      <c r="D101" s="66" t="s">
        <v>161</v>
      </c>
      <c r="E101" s="23" t="s">
        <v>17</v>
      </c>
      <c r="F101" s="23">
        <v>1.9</v>
      </c>
      <c r="G101" s="23">
        <v>0.9</v>
      </c>
      <c r="H101" s="64">
        <f t="shared" si="3"/>
        <v>1.71</v>
      </c>
      <c r="I101" s="3">
        <v>25000</v>
      </c>
      <c r="J101" s="10">
        <f t="shared" si="2"/>
        <v>42750</v>
      </c>
      <c r="K101" s="15"/>
      <c r="L101" s="14"/>
    </row>
    <row r="102" spans="1:12" ht="15">
      <c r="A102" s="13">
        <v>99</v>
      </c>
      <c r="B102" s="14"/>
      <c r="C102" s="2">
        <v>43853</v>
      </c>
      <c r="D102" s="66" t="s">
        <v>162</v>
      </c>
      <c r="E102" s="23" t="s">
        <v>163</v>
      </c>
      <c r="F102" s="23">
        <v>4.5</v>
      </c>
      <c r="G102" s="23">
        <v>1.25</v>
      </c>
      <c r="H102" s="64">
        <f t="shared" si="3"/>
        <v>5.625</v>
      </c>
      <c r="I102" s="3">
        <v>25000</v>
      </c>
      <c r="J102" s="10">
        <f>H102*I102*3</f>
        <v>421875</v>
      </c>
      <c r="K102" s="15"/>
      <c r="L102" t="s">
        <v>164</v>
      </c>
    </row>
    <row r="103" spans="1:12" ht="15">
      <c r="A103" s="13">
        <v>100</v>
      </c>
      <c r="B103" s="14"/>
      <c r="C103" s="2">
        <v>43852</v>
      </c>
      <c r="D103" s="66" t="s">
        <v>165</v>
      </c>
      <c r="E103" s="23" t="s">
        <v>21</v>
      </c>
      <c r="F103" s="23">
        <v>1.75</v>
      </c>
      <c r="G103" s="23">
        <v>0.7</v>
      </c>
      <c r="H103" s="64">
        <f t="shared" si="3"/>
        <v>1.2249999999999999</v>
      </c>
      <c r="I103" s="3">
        <v>25000</v>
      </c>
      <c r="J103" s="10">
        <f t="shared" si="2"/>
        <v>30624.999999999996</v>
      </c>
      <c r="K103" s="15"/>
      <c r="L103" s="14"/>
    </row>
    <row r="104" spans="1:12" ht="15">
      <c r="A104" s="13">
        <v>101</v>
      </c>
      <c r="B104" s="14"/>
      <c r="C104" s="2">
        <v>43852</v>
      </c>
      <c r="D104" s="66" t="s">
        <v>166</v>
      </c>
      <c r="E104" s="23" t="s">
        <v>21</v>
      </c>
      <c r="F104" s="23">
        <v>1.8</v>
      </c>
      <c r="G104" s="23">
        <v>0.4</v>
      </c>
      <c r="H104" s="64">
        <f t="shared" si="3"/>
        <v>0.72000000000000008</v>
      </c>
      <c r="I104" s="3">
        <v>25000</v>
      </c>
      <c r="J104" s="10">
        <f t="shared" si="2"/>
        <v>18000.000000000004</v>
      </c>
      <c r="K104" s="15"/>
      <c r="L104" s="14"/>
    </row>
    <row r="105" spans="1:12" ht="15">
      <c r="A105" s="13">
        <v>102</v>
      </c>
      <c r="B105" s="14"/>
      <c r="C105" s="2">
        <v>43852</v>
      </c>
      <c r="D105" s="66" t="s">
        <v>167</v>
      </c>
      <c r="E105" s="23" t="s">
        <v>21</v>
      </c>
      <c r="F105" s="23">
        <v>2</v>
      </c>
      <c r="G105" s="23">
        <v>0.4</v>
      </c>
      <c r="H105" s="64">
        <f t="shared" si="3"/>
        <v>0.8</v>
      </c>
      <c r="I105" s="3">
        <v>25000</v>
      </c>
      <c r="J105" s="10">
        <f t="shared" si="2"/>
        <v>20000</v>
      </c>
      <c r="K105" s="15"/>
      <c r="L105" s="14"/>
    </row>
    <row r="106" spans="1:12" ht="15">
      <c r="A106" s="13">
        <v>103</v>
      </c>
      <c r="B106" s="14"/>
      <c r="C106" s="2">
        <v>43852</v>
      </c>
      <c r="D106" s="66" t="s">
        <v>168</v>
      </c>
      <c r="E106" s="23" t="s">
        <v>21</v>
      </c>
      <c r="F106" s="23">
        <v>1.8</v>
      </c>
      <c r="G106" s="23">
        <v>0.5</v>
      </c>
      <c r="H106" s="64">
        <f t="shared" si="3"/>
        <v>0.9</v>
      </c>
      <c r="I106" s="3">
        <v>25000</v>
      </c>
      <c r="J106" s="10">
        <f t="shared" si="2"/>
        <v>22500</v>
      </c>
      <c r="K106" s="15"/>
      <c r="L106" s="14"/>
    </row>
    <row r="107" spans="1:12" ht="15">
      <c r="A107" s="13">
        <v>104</v>
      </c>
      <c r="B107" s="14"/>
      <c r="C107" s="2">
        <v>43852</v>
      </c>
      <c r="D107" s="66" t="s">
        <v>169</v>
      </c>
      <c r="E107" t="s">
        <v>170</v>
      </c>
      <c r="F107" s="23">
        <v>4</v>
      </c>
      <c r="G107" s="23">
        <v>1</v>
      </c>
      <c r="H107" s="64">
        <f t="shared" si="3"/>
        <v>4</v>
      </c>
      <c r="I107" s="3">
        <v>25000</v>
      </c>
      <c r="J107" s="10">
        <f t="shared" si="2"/>
        <v>100000</v>
      </c>
      <c r="K107" s="15"/>
      <c r="L107" s="14"/>
    </row>
    <row r="108" spans="1:12" ht="15">
      <c r="A108" s="13">
        <v>105</v>
      </c>
      <c r="B108" s="14"/>
      <c r="C108" s="2">
        <v>43852</v>
      </c>
      <c r="D108" s="66" t="s">
        <v>171</v>
      </c>
      <c r="E108" s="23" t="s">
        <v>172</v>
      </c>
      <c r="F108" s="23">
        <v>4</v>
      </c>
      <c r="G108" s="23">
        <v>1</v>
      </c>
      <c r="H108" s="64">
        <f t="shared" si="3"/>
        <v>4</v>
      </c>
      <c r="I108" s="3">
        <v>25000</v>
      </c>
      <c r="J108" s="10">
        <f t="shared" si="2"/>
        <v>100000</v>
      </c>
      <c r="K108" s="15"/>
      <c r="L108" s="14"/>
    </row>
    <row r="109" spans="1:12" ht="15">
      <c r="A109" s="13">
        <v>106</v>
      </c>
      <c r="B109" s="14"/>
      <c r="C109" s="2">
        <v>43876</v>
      </c>
      <c r="D109" s="27" t="s">
        <v>181</v>
      </c>
      <c r="E109" s="28" t="s">
        <v>180</v>
      </c>
      <c r="F109" s="26">
        <v>3</v>
      </c>
      <c r="G109" s="25">
        <v>0.5</v>
      </c>
      <c r="H109" s="24">
        <f t="shared" si="3"/>
        <v>1.5</v>
      </c>
      <c r="I109" s="3">
        <v>25000</v>
      </c>
      <c r="J109" s="10">
        <f t="shared" ref="J109:J125" si="4">H109*I109</f>
        <v>37500</v>
      </c>
      <c r="K109" s="14"/>
      <c r="L109" s="14"/>
    </row>
    <row r="110" spans="1:12" ht="15">
      <c r="A110" s="13">
        <v>107</v>
      </c>
      <c r="B110" s="14"/>
      <c r="C110" s="2">
        <v>43876</v>
      </c>
      <c r="D110" s="27" t="s">
        <v>173</v>
      </c>
      <c r="E110" s="28" t="s">
        <v>174</v>
      </c>
      <c r="F110" s="26">
        <v>3</v>
      </c>
      <c r="G110" s="28">
        <v>1</v>
      </c>
      <c r="H110" s="24">
        <f t="shared" si="3"/>
        <v>3</v>
      </c>
      <c r="I110" s="3">
        <v>25000</v>
      </c>
      <c r="J110" s="10">
        <f t="shared" si="4"/>
        <v>75000</v>
      </c>
      <c r="K110" s="14"/>
      <c r="L110" s="14"/>
    </row>
    <row r="111" spans="1:12" ht="15">
      <c r="A111" s="13">
        <v>108</v>
      </c>
      <c r="B111" s="14"/>
      <c r="C111" s="2">
        <v>43876</v>
      </c>
      <c r="D111" s="27" t="s">
        <v>175</v>
      </c>
      <c r="E111" s="28" t="s">
        <v>176</v>
      </c>
      <c r="F111" s="26">
        <v>2.9</v>
      </c>
      <c r="G111" s="25">
        <v>0.6</v>
      </c>
      <c r="H111" s="24">
        <f t="shared" si="3"/>
        <v>1.74</v>
      </c>
      <c r="I111" s="3">
        <v>25000</v>
      </c>
      <c r="J111" s="10">
        <f t="shared" si="4"/>
        <v>43500</v>
      </c>
      <c r="K111" s="14"/>
      <c r="L111" s="14"/>
    </row>
    <row r="112" spans="1:12" ht="15">
      <c r="A112" s="13">
        <v>109</v>
      </c>
      <c r="B112" s="14"/>
      <c r="C112" s="2">
        <v>43876</v>
      </c>
      <c r="D112" s="27" t="s">
        <v>177</v>
      </c>
      <c r="E112" s="28" t="s">
        <v>176</v>
      </c>
      <c r="F112" s="26">
        <v>2.9</v>
      </c>
      <c r="G112" s="25">
        <v>0.6</v>
      </c>
      <c r="H112" s="24">
        <f t="shared" si="3"/>
        <v>1.74</v>
      </c>
      <c r="I112" s="3">
        <v>25000</v>
      </c>
      <c r="J112" s="10">
        <f t="shared" si="4"/>
        <v>43500</v>
      </c>
      <c r="K112" s="15"/>
      <c r="L112" s="14"/>
    </row>
    <row r="113" spans="1:12" ht="15">
      <c r="A113" s="13">
        <v>110</v>
      </c>
      <c r="B113" s="14"/>
      <c r="C113" s="2">
        <v>43876</v>
      </c>
      <c r="D113" s="27" t="s">
        <v>178</v>
      </c>
      <c r="E113" s="28" t="s">
        <v>176</v>
      </c>
      <c r="F113" s="26">
        <v>2.4</v>
      </c>
      <c r="G113" s="25">
        <v>1</v>
      </c>
      <c r="H113" s="24">
        <f t="shared" si="3"/>
        <v>2.4</v>
      </c>
      <c r="I113" s="3">
        <v>25000</v>
      </c>
      <c r="J113" s="10">
        <f t="shared" si="4"/>
        <v>60000</v>
      </c>
      <c r="K113" s="15"/>
      <c r="L113" s="14"/>
    </row>
    <row r="114" spans="1:12" ht="15">
      <c r="A114" s="13">
        <v>111</v>
      </c>
      <c r="B114" s="14"/>
      <c r="C114" s="2">
        <v>43876</v>
      </c>
      <c r="D114" s="27" t="s">
        <v>178</v>
      </c>
      <c r="E114" s="28" t="s">
        <v>176</v>
      </c>
      <c r="F114" s="26">
        <v>2.2000000000000002</v>
      </c>
      <c r="G114" s="25">
        <v>1</v>
      </c>
      <c r="H114" s="24">
        <f t="shared" si="3"/>
        <v>2.2000000000000002</v>
      </c>
      <c r="I114" s="3">
        <v>25000</v>
      </c>
      <c r="J114" s="10">
        <f t="shared" si="4"/>
        <v>55000.000000000007</v>
      </c>
      <c r="K114" s="15"/>
      <c r="L114" s="14"/>
    </row>
    <row r="115" spans="1:12" ht="15">
      <c r="A115" s="13">
        <v>112</v>
      </c>
      <c r="B115" s="14"/>
      <c r="C115" s="2">
        <v>43876</v>
      </c>
      <c r="D115" s="27" t="s">
        <v>179</v>
      </c>
      <c r="E115" s="28" t="s">
        <v>176</v>
      </c>
      <c r="F115" s="26">
        <v>2.5</v>
      </c>
      <c r="G115" s="25">
        <v>0.8</v>
      </c>
      <c r="H115" s="24">
        <f t="shared" si="3"/>
        <v>2</v>
      </c>
      <c r="I115" s="3">
        <v>25000</v>
      </c>
      <c r="J115" s="10">
        <f t="shared" si="4"/>
        <v>50000</v>
      </c>
      <c r="K115" s="15"/>
      <c r="L115" s="14"/>
    </row>
    <row r="116" spans="1:12" ht="15">
      <c r="A116" s="13">
        <v>113</v>
      </c>
      <c r="B116" s="14"/>
      <c r="C116" s="2">
        <v>43876</v>
      </c>
      <c r="D116" s="27" t="s">
        <v>182</v>
      </c>
      <c r="E116" s="28" t="s">
        <v>176</v>
      </c>
      <c r="F116" s="26">
        <v>3</v>
      </c>
      <c r="G116" s="25">
        <v>0.7</v>
      </c>
      <c r="H116" s="24">
        <f t="shared" si="3"/>
        <v>2.0999999999999996</v>
      </c>
      <c r="I116" s="3">
        <v>25000</v>
      </c>
      <c r="J116" s="10">
        <f t="shared" si="4"/>
        <v>52499.999999999993</v>
      </c>
      <c r="K116" s="15"/>
      <c r="L116" s="14"/>
    </row>
    <row r="117" spans="1:12" ht="15">
      <c r="A117" s="13">
        <v>114</v>
      </c>
      <c r="B117" s="14"/>
      <c r="C117" s="2">
        <v>43876</v>
      </c>
      <c r="D117" s="27" t="s">
        <v>183</v>
      </c>
      <c r="E117" s="28" t="s">
        <v>176</v>
      </c>
      <c r="F117" s="26">
        <v>2.8</v>
      </c>
      <c r="G117" s="25">
        <v>0.8</v>
      </c>
      <c r="H117" s="24">
        <f t="shared" si="3"/>
        <v>2.2399999999999998</v>
      </c>
      <c r="I117" s="3">
        <v>25000</v>
      </c>
      <c r="J117" s="10">
        <f t="shared" si="4"/>
        <v>55999.999999999993</v>
      </c>
      <c r="K117" s="15"/>
      <c r="L117" s="14"/>
    </row>
    <row r="118" spans="1:12" ht="15">
      <c r="A118" s="13">
        <v>115</v>
      </c>
      <c r="B118" s="14"/>
      <c r="C118" s="2">
        <v>43876</v>
      </c>
      <c r="D118" s="27" t="s">
        <v>184</v>
      </c>
      <c r="E118" s="28" t="s">
        <v>176</v>
      </c>
      <c r="F118" s="26">
        <v>3</v>
      </c>
      <c r="G118" s="25">
        <v>1</v>
      </c>
      <c r="H118" s="24">
        <f t="shared" si="3"/>
        <v>3</v>
      </c>
      <c r="I118" s="3">
        <v>25000</v>
      </c>
      <c r="J118" s="10">
        <f t="shared" si="4"/>
        <v>75000</v>
      </c>
      <c r="K118" s="15"/>
      <c r="L118" s="14"/>
    </row>
    <row r="119" spans="1:12" ht="15">
      <c r="A119" s="13">
        <v>116</v>
      </c>
      <c r="B119" s="14"/>
      <c r="C119" s="2">
        <v>43876</v>
      </c>
      <c r="D119" s="27" t="s">
        <v>185</v>
      </c>
      <c r="E119" s="28" t="s">
        <v>176</v>
      </c>
      <c r="F119" s="26">
        <v>3</v>
      </c>
      <c r="G119" s="25">
        <v>1</v>
      </c>
      <c r="H119" s="24">
        <f t="shared" si="3"/>
        <v>3</v>
      </c>
      <c r="I119" s="3">
        <v>25000</v>
      </c>
      <c r="J119" s="10">
        <f t="shared" si="4"/>
        <v>75000</v>
      </c>
      <c r="K119" s="15"/>
      <c r="L119" s="14"/>
    </row>
    <row r="120" spans="1:12" ht="15">
      <c r="A120" s="13">
        <v>117</v>
      </c>
      <c r="B120" s="14"/>
      <c r="C120" s="2">
        <v>43876</v>
      </c>
      <c r="D120" s="27" t="s">
        <v>186</v>
      </c>
      <c r="E120" s="28" t="s">
        <v>176</v>
      </c>
      <c r="F120" s="26">
        <v>3</v>
      </c>
      <c r="G120" s="25">
        <v>1</v>
      </c>
      <c r="H120" s="24">
        <f t="shared" si="3"/>
        <v>3</v>
      </c>
      <c r="I120" s="3">
        <v>25000</v>
      </c>
      <c r="J120" s="10">
        <f t="shared" si="4"/>
        <v>75000</v>
      </c>
      <c r="K120" s="15"/>
      <c r="L120" s="14"/>
    </row>
    <row r="121" spans="1:12" ht="15">
      <c r="A121" s="13">
        <v>118</v>
      </c>
      <c r="B121" s="14"/>
      <c r="C121" s="2">
        <v>43876</v>
      </c>
      <c r="D121" s="27" t="s">
        <v>187</v>
      </c>
      <c r="E121" s="28" t="s">
        <v>176</v>
      </c>
      <c r="F121" s="26">
        <v>3</v>
      </c>
      <c r="G121" s="25">
        <v>1</v>
      </c>
      <c r="H121" s="24">
        <f t="shared" si="3"/>
        <v>3</v>
      </c>
      <c r="I121" s="3">
        <v>25000</v>
      </c>
      <c r="J121" s="10">
        <f t="shared" si="4"/>
        <v>75000</v>
      </c>
      <c r="K121" s="15"/>
      <c r="L121" s="14"/>
    </row>
    <row r="122" spans="1:12" ht="15">
      <c r="A122" s="13">
        <v>119</v>
      </c>
      <c r="B122" s="14"/>
      <c r="C122" s="2">
        <v>43885</v>
      </c>
      <c r="D122" s="27" t="s">
        <v>188</v>
      </c>
      <c r="E122" s="28" t="s">
        <v>57</v>
      </c>
      <c r="F122" s="26">
        <v>3</v>
      </c>
      <c r="G122" s="25">
        <v>1</v>
      </c>
      <c r="H122" s="24">
        <f t="shared" si="3"/>
        <v>3</v>
      </c>
      <c r="I122" s="3">
        <v>25000</v>
      </c>
      <c r="J122" s="10">
        <f t="shared" si="4"/>
        <v>75000</v>
      </c>
      <c r="K122" s="15"/>
      <c r="L122" s="14"/>
    </row>
    <row r="123" spans="1:12" ht="15">
      <c r="A123" s="13">
        <v>120</v>
      </c>
      <c r="B123" s="14"/>
      <c r="C123" s="2">
        <v>43885</v>
      </c>
      <c r="D123" s="27" t="s">
        <v>189</v>
      </c>
      <c r="E123" s="28" t="s">
        <v>57</v>
      </c>
      <c r="F123" s="26">
        <v>4</v>
      </c>
      <c r="G123" s="25">
        <v>1</v>
      </c>
      <c r="H123" s="24">
        <f t="shared" si="3"/>
        <v>4</v>
      </c>
      <c r="I123" s="3">
        <v>25000</v>
      </c>
      <c r="J123" s="10">
        <f t="shared" si="4"/>
        <v>100000</v>
      </c>
      <c r="K123" s="15"/>
      <c r="L123" s="14"/>
    </row>
    <row r="124" spans="1:12" ht="15">
      <c r="A124" s="13">
        <v>121</v>
      </c>
      <c r="B124" s="14"/>
      <c r="C124" s="2">
        <v>43885</v>
      </c>
      <c r="D124" s="27" t="s">
        <v>190</v>
      </c>
      <c r="E124" s="28" t="s">
        <v>57</v>
      </c>
      <c r="F124" s="26">
        <v>1.8</v>
      </c>
      <c r="G124" s="25">
        <v>0.6</v>
      </c>
      <c r="H124" s="24">
        <f t="shared" si="3"/>
        <v>1.08</v>
      </c>
      <c r="I124" s="3">
        <v>25000</v>
      </c>
      <c r="J124" s="10">
        <f t="shared" si="4"/>
        <v>27000</v>
      </c>
      <c r="K124" s="15"/>
      <c r="L124" s="14"/>
    </row>
    <row r="125" spans="1:12" ht="15">
      <c r="A125" s="13">
        <v>122</v>
      </c>
      <c r="B125" s="4"/>
      <c r="C125" s="2">
        <v>43885</v>
      </c>
      <c r="D125" s="27" t="s">
        <v>237</v>
      </c>
      <c r="E125" s="28" t="s">
        <v>238</v>
      </c>
      <c r="F125" s="26">
        <v>4</v>
      </c>
      <c r="G125" s="25">
        <v>1.1000000000000001</v>
      </c>
      <c r="H125" s="24">
        <f t="shared" si="3"/>
        <v>4.4000000000000004</v>
      </c>
      <c r="I125" s="3">
        <v>25000</v>
      </c>
      <c r="J125" s="10">
        <f t="shared" si="4"/>
        <v>110000.00000000001</v>
      </c>
      <c r="K125" s="15"/>
      <c r="L125" s="14"/>
    </row>
    <row r="126" spans="1:12" ht="15">
      <c r="A126" s="13">
        <v>123</v>
      </c>
      <c r="B126" s="4"/>
      <c r="C126" s="2">
        <v>43885</v>
      </c>
      <c r="D126" s="27" t="s">
        <v>191</v>
      </c>
      <c r="E126" s="28" t="s">
        <v>57</v>
      </c>
      <c r="F126" s="26">
        <v>3.7</v>
      </c>
      <c r="G126" s="25">
        <v>1</v>
      </c>
      <c r="H126" s="24">
        <f t="shared" si="3"/>
        <v>3.7</v>
      </c>
      <c r="I126" s="3">
        <v>25000</v>
      </c>
      <c r="J126" s="4">
        <f>H126*I126*7</f>
        <v>647500</v>
      </c>
      <c r="K126" s="15"/>
      <c r="L126" s="57"/>
    </row>
    <row r="127" spans="1:12" ht="15">
      <c r="A127" s="13">
        <v>124</v>
      </c>
      <c r="B127" s="4"/>
      <c r="C127" s="2">
        <v>43885</v>
      </c>
      <c r="D127" s="27" t="s">
        <v>192</v>
      </c>
      <c r="E127" s="28" t="s">
        <v>57</v>
      </c>
      <c r="F127" s="26">
        <v>3</v>
      </c>
      <c r="G127" s="25">
        <v>0.6</v>
      </c>
      <c r="H127" s="24">
        <f t="shared" si="3"/>
        <v>1.7999999999999998</v>
      </c>
      <c r="I127" s="3">
        <v>25000</v>
      </c>
      <c r="J127" s="4">
        <f t="shared" ref="J127:J150" si="5">H127*I127*7</f>
        <v>314999.99999999994</v>
      </c>
      <c r="K127" s="15"/>
      <c r="L127" s="57"/>
    </row>
    <row r="128" spans="1:12" ht="15">
      <c r="A128" s="13">
        <v>125</v>
      </c>
      <c r="B128" s="4"/>
      <c r="C128" s="2">
        <v>43885</v>
      </c>
      <c r="D128" s="27" t="s">
        <v>193</v>
      </c>
      <c r="E128" s="28" t="s">
        <v>196</v>
      </c>
      <c r="F128" s="26">
        <v>2</v>
      </c>
      <c r="G128" s="25">
        <v>0.4</v>
      </c>
      <c r="H128" s="24">
        <f t="shared" si="3"/>
        <v>0.8</v>
      </c>
      <c r="I128" s="3">
        <v>25000</v>
      </c>
      <c r="J128" s="4">
        <f t="shared" si="5"/>
        <v>140000</v>
      </c>
      <c r="K128" s="15"/>
      <c r="L128" s="57"/>
    </row>
    <row r="129" spans="1:12" ht="15">
      <c r="A129" s="13">
        <v>126</v>
      </c>
      <c r="B129" s="4"/>
      <c r="C129" s="2">
        <v>43885</v>
      </c>
      <c r="D129" s="27" t="s">
        <v>194</v>
      </c>
      <c r="E129" s="28" t="s">
        <v>195</v>
      </c>
      <c r="F129" s="26">
        <v>4</v>
      </c>
      <c r="G129" s="25">
        <v>1.3</v>
      </c>
      <c r="H129" s="24">
        <f t="shared" ref="H129:H149" si="6">F129*G129</f>
        <v>5.2</v>
      </c>
      <c r="I129" s="3">
        <v>25000</v>
      </c>
      <c r="J129" s="4">
        <f t="shared" si="5"/>
        <v>910000</v>
      </c>
      <c r="K129" s="15"/>
      <c r="L129" s="57"/>
    </row>
    <row r="130" spans="1:12" ht="15">
      <c r="A130" s="13">
        <v>127</v>
      </c>
      <c r="B130" s="4"/>
      <c r="C130" s="2">
        <v>43886</v>
      </c>
      <c r="D130" s="27" t="s">
        <v>197</v>
      </c>
      <c r="E130" s="28" t="s">
        <v>198</v>
      </c>
      <c r="F130" s="26">
        <v>3</v>
      </c>
      <c r="G130" s="25">
        <v>1</v>
      </c>
      <c r="H130" s="24">
        <f t="shared" si="6"/>
        <v>3</v>
      </c>
      <c r="I130" s="3">
        <v>25000</v>
      </c>
      <c r="J130" s="4">
        <f t="shared" si="5"/>
        <v>525000</v>
      </c>
      <c r="K130" s="15"/>
      <c r="L130" s="57"/>
    </row>
    <row r="131" spans="1:12" ht="15">
      <c r="A131" s="13">
        <v>128</v>
      </c>
      <c r="B131" s="4"/>
      <c r="C131" s="2">
        <v>43884</v>
      </c>
      <c r="D131" s="27" t="s">
        <v>199</v>
      </c>
      <c r="E131" s="28" t="s">
        <v>205</v>
      </c>
      <c r="F131" s="26">
        <v>3</v>
      </c>
      <c r="G131" s="25">
        <v>1</v>
      </c>
      <c r="H131" s="24">
        <f t="shared" si="6"/>
        <v>3</v>
      </c>
      <c r="I131" s="3">
        <v>25000</v>
      </c>
      <c r="J131" s="4">
        <f t="shared" si="5"/>
        <v>525000</v>
      </c>
      <c r="K131" s="15"/>
      <c r="L131" s="57"/>
    </row>
    <row r="132" spans="1:12" ht="15">
      <c r="A132" s="13">
        <v>129</v>
      </c>
      <c r="B132" s="4"/>
      <c r="C132" s="2">
        <v>43884</v>
      </c>
      <c r="D132" s="27" t="s">
        <v>200</v>
      </c>
      <c r="E132" s="28" t="s">
        <v>205</v>
      </c>
      <c r="F132" s="26">
        <v>3</v>
      </c>
      <c r="G132" s="25">
        <v>0.8</v>
      </c>
      <c r="H132" s="24">
        <f t="shared" si="6"/>
        <v>2.4000000000000004</v>
      </c>
      <c r="I132" s="3">
        <v>25000</v>
      </c>
      <c r="J132" s="4">
        <f t="shared" si="5"/>
        <v>420000.00000000006</v>
      </c>
      <c r="K132" s="15"/>
      <c r="L132" s="57"/>
    </row>
    <row r="133" spans="1:12" ht="15">
      <c r="A133" s="13">
        <v>130</v>
      </c>
      <c r="B133" s="4"/>
      <c r="C133" s="2">
        <v>43884</v>
      </c>
      <c r="D133" s="27" t="s">
        <v>201</v>
      </c>
      <c r="E133" s="28" t="s">
        <v>205</v>
      </c>
      <c r="F133" s="26">
        <v>2.5</v>
      </c>
      <c r="G133" s="25">
        <v>0.5</v>
      </c>
      <c r="H133" s="24">
        <f t="shared" si="6"/>
        <v>1.25</v>
      </c>
      <c r="I133" s="3">
        <v>25000</v>
      </c>
      <c r="J133" s="4">
        <f t="shared" si="5"/>
        <v>218750</v>
      </c>
      <c r="K133" s="15"/>
      <c r="L133" s="57"/>
    </row>
    <row r="134" spans="1:12" ht="15">
      <c r="A134" s="13">
        <v>131</v>
      </c>
      <c r="B134" s="4"/>
      <c r="C134" s="2">
        <v>43884</v>
      </c>
      <c r="D134" s="27" t="s">
        <v>201</v>
      </c>
      <c r="E134" s="28" t="s">
        <v>205</v>
      </c>
      <c r="F134" s="26">
        <v>2.5</v>
      </c>
      <c r="G134" s="25">
        <v>0.5</v>
      </c>
      <c r="H134" s="24">
        <f t="shared" si="6"/>
        <v>1.25</v>
      </c>
      <c r="I134" s="3">
        <v>25000</v>
      </c>
      <c r="J134" s="4">
        <f t="shared" si="5"/>
        <v>218750</v>
      </c>
      <c r="K134" s="15"/>
      <c r="L134" s="57"/>
    </row>
    <row r="135" spans="1:12" ht="15">
      <c r="A135" s="13">
        <v>132</v>
      </c>
      <c r="B135" s="4"/>
      <c r="C135" s="2">
        <v>43884</v>
      </c>
      <c r="D135" s="27" t="s">
        <v>202</v>
      </c>
      <c r="E135" s="28" t="s">
        <v>205</v>
      </c>
      <c r="F135" s="26">
        <v>3</v>
      </c>
      <c r="G135" s="25">
        <v>1</v>
      </c>
      <c r="H135" s="24">
        <f t="shared" si="6"/>
        <v>3</v>
      </c>
      <c r="I135" s="3">
        <v>25000</v>
      </c>
      <c r="J135" s="4">
        <f t="shared" si="5"/>
        <v>525000</v>
      </c>
      <c r="K135" s="15"/>
      <c r="L135" s="57"/>
    </row>
    <row r="136" spans="1:12" ht="15">
      <c r="A136" s="13">
        <v>133</v>
      </c>
      <c r="B136" s="4"/>
      <c r="C136" s="2">
        <v>43884</v>
      </c>
      <c r="D136" s="27" t="s">
        <v>203</v>
      </c>
      <c r="E136" s="28" t="s">
        <v>205</v>
      </c>
      <c r="F136" s="26">
        <v>3</v>
      </c>
      <c r="G136" s="25">
        <v>1</v>
      </c>
      <c r="H136" s="24">
        <f t="shared" si="6"/>
        <v>3</v>
      </c>
      <c r="I136" s="3">
        <v>25000</v>
      </c>
      <c r="J136" s="4">
        <f t="shared" si="5"/>
        <v>525000</v>
      </c>
      <c r="K136" s="15"/>
      <c r="L136" s="57"/>
    </row>
    <row r="137" spans="1:12" ht="15">
      <c r="A137" s="13">
        <v>134</v>
      </c>
      <c r="B137" s="4"/>
      <c r="C137" s="2">
        <v>43884</v>
      </c>
      <c r="D137" s="27" t="s">
        <v>204</v>
      </c>
      <c r="E137" s="28" t="s">
        <v>205</v>
      </c>
      <c r="F137" s="26">
        <v>4</v>
      </c>
      <c r="G137" s="25">
        <v>1</v>
      </c>
      <c r="H137" s="29">
        <f t="shared" si="6"/>
        <v>4</v>
      </c>
      <c r="I137" s="3">
        <v>25000</v>
      </c>
      <c r="J137" s="4">
        <f t="shared" si="5"/>
        <v>700000</v>
      </c>
      <c r="K137" s="15"/>
      <c r="L137" s="57"/>
    </row>
    <row r="138" spans="1:12" ht="15">
      <c r="A138" s="13">
        <v>135</v>
      </c>
      <c r="B138" s="4"/>
      <c r="C138" s="2">
        <v>43874</v>
      </c>
      <c r="D138" s="23" t="s">
        <v>207</v>
      </c>
      <c r="E138" s="28" t="s">
        <v>223</v>
      </c>
      <c r="F138" s="26">
        <v>0.7</v>
      </c>
      <c r="G138" s="25">
        <v>0.4</v>
      </c>
      <c r="H138" s="29">
        <f>F138*G138</f>
        <v>0.27999999999999997</v>
      </c>
      <c r="I138" s="3">
        <v>25000</v>
      </c>
      <c r="J138" s="4">
        <f t="shared" si="5"/>
        <v>48999.999999999993</v>
      </c>
      <c r="K138" s="15"/>
      <c r="L138" s="14" t="s">
        <v>222</v>
      </c>
    </row>
    <row r="139" spans="1:12" ht="15">
      <c r="A139" s="13">
        <v>136</v>
      </c>
      <c r="B139" s="4"/>
      <c r="C139" s="2">
        <v>43874</v>
      </c>
      <c r="D139" s="23" t="s">
        <v>208</v>
      </c>
      <c r="E139" s="28" t="s">
        <v>223</v>
      </c>
      <c r="F139" s="26">
        <v>0.7</v>
      </c>
      <c r="G139" s="25">
        <v>0.4</v>
      </c>
      <c r="H139" s="29">
        <f t="shared" si="6"/>
        <v>0.27999999999999997</v>
      </c>
      <c r="I139" s="3">
        <v>25000</v>
      </c>
      <c r="J139" s="4">
        <f t="shared" si="5"/>
        <v>48999.999999999993</v>
      </c>
      <c r="K139" s="15"/>
      <c r="L139" s="14" t="s">
        <v>222</v>
      </c>
    </row>
    <row r="140" spans="1:12" ht="15">
      <c r="A140" s="13">
        <v>137</v>
      </c>
      <c r="B140" s="4"/>
      <c r="C140" s="2">
        <v>43874</v>
      </c>
      <c r="D140" s="23" t="s">
        <v>209</v>
      </c>
      <c r="E140" s="28" t="s">
        <v>223</v>
      </c>
      <c r="F140" s="26">
        <v>1.1000000000000001</v>
      </c>
      <c r="G140" s="25">
        <v>0.4</v>
      </c>
      <c r="H140" s="29">
        <f t="shared" si="6"/>
        <v>0.44000000000000006</v>
      </c>
      <c r="I140" s="3">
        <v>25000</v>
      </c>
      <c r="J140" s="4">
        <f t="shared" si="5"/>
        <v>77000.000000000015</v>
      </c>
      <c r="K140" s="15"/>
      <c r="L140" s="14" t="s">
        <v>222</v>
      </c>
    </row>
    <row r="141" spans="1:12" ht="15">
      <c r="A141" s="13">
        <v>138</v>
      </c>
      <c r="B141" s="4"/>
      <c r="C141" s="2">
        <v>43874</v>
      </c>
      <c r="D141" s="23" t="s">
        <v>210</v>
      </c>
      <c r="E141" s="28" t="s">
        <v>223</v>
      </c>
      <c r="F141" s="26">
        <v>0.65</v>
      </c>
      <c r="G141" s="25">
        <v>0.45</v>
      </c>
      <c r="H141" s="29">
        <f t="shared" si="6"/>
        <v>0.29250000000000004</v>
      </c>
      <c r="I141" s="3">
        <v>25000</v>
      </c>
      <c r="J141" s="4">
        <f t="shared" si="5"/>
        <v>51187.500000000007</v>
      </c>
      <c r="K141" s="15"/>
      <c r="L141" s="14" t="s">
        <v>222</v>
      </c>
    </row>
    <row r="142" spans="1:12" ht="15">
      <c r="A142" s="13">
        <v>139</v>
      </c>
      <c r="B142" s="4"/>
      <c r="C142" s="2">
        <v>43874</v>
      </c>
      <c r="D142" s="28" t="s">
        <v>211</v>
      </c>
      <c r="E142" s="28" t="s">
        <v>223</v>
      </c>
      <c r="F142" s="26">
        <v>0.7</v>
      </c>
      <c r="G142" s="25">
        <v>0.3</v>
      </c>
      <c r="H142" s="29">
        <f>F142*G142</f>
        <v>0.21</v>
      </c>
      <c r="I142" s="3">
        <v>25000</v>
      </c>
      <c r="J142" s="4">
        <f t="shared" si="5"/>
        <v>36750</v>
      </c>
      <c r="K142" s="15"/>
      <c r="L142" s="14" t="s">
        <v>222</v>
      </c>
    </row>
    <row r="143" spans="1:12" ht="15">
      <c r="A143" s="13">
        <v>140</v>
      </c>
      <c r="B143" s="4"/>
      <c r="C143" s="2">
        <v>43874</v>
      </c>
      <c r="D143" s="28" t="s">
        <v>16</v>
      </c>
      <c r="E143" s="28" t="s">
        <v>223</v>
      </c>
      <c r="F143" s="26">
        <v>0.7</v>
      </c>
      <c r="G143" s="25">
        <v>0.45</v>
      </c>
      <c r="H143" s="29">
        <f t="shared" si="6"/>
        <v>0.315</v>
      </c>
      <c r="I143" s="3">
        <v>25000</v>
      </c>
      <c r="J143" s="4">
        <f t="shared" si="5"/>
        <v>55125</v>
      </c>
      <c r="K143" s="15"/>
      <c r="L143" s="14" t="s">
        <v>222</v>
      </c>
    </row>
    <row r="144" spans="1:12" ht="15">
      <c r="A144" s="13">
        <v>141</v>
      </c>
      <c r="B144" s="4"/>
      <c r="C144" s="2">
        <v>43874</v>
      </c>
      <c r="D144" s="28" t="s">
        <v>224</v>
      </c>
      <c r="E144" s="28" t="s">
        <v>229</v>
      </c>
      <c r="F144" s="26">
        <v>0.45</v>
      </c>
      <c r="G144" s="25">
        <v>0.3</v>
      </c>
      <c r="H144" s="29">
        <f t="shared" si="6"/>
        <v>0.13500000000000001</v>
      </c>
      <c r="I144" s="3">
        <v>25000</v>
      </c>
      <c r="J144" s="4">
        <f t="shared" si="5"/>
        <v>23625</v>
      </c>
      <c r="K144" s="15"/>
      <c r="L144" s="14" t="s">
        <v>227</v>
      </c>
    </row>
    <row r="145" spans="1:12" ht="15">
      <c r="A145" s="13">
        <v>142</v>
      </c>
      <c r="B145" s="4"/>
      <c r="C145" s="2">
        <v>43874</v>
      </c>
      <c r="D145" s="28" t="s">
        <v>226</v>
      </c>
      <c r="E145" s="28" t="s">
        <v>229</v>
      </c>
      <c r="F145" s="26">
        <v>0.28000000000000003</v>
      </c>
      <c r="G145" s="25">
        <v>0.44</v>
      </c>
      <c r="H145" s="29">
        <f t="shared" si="6"/>
        <v>0.12320000000000002</v>
      </c>
      <c r="I145" s="3">
        <v>25000</v>
      </c>
      <c r="J145" s="4">
        <f t="shared" si="5"/>
        <v>21560.000000000004</v>
      </c>
      <c r="K145" s="15"/>
      <c r="L145" s="14" t="s">
        <v>222</v>
      </c>
    </row>
    <row r="146" spans="1:12" ht="15">
      <c r="A146" s="13">
        <v>143</v>
      </c>
      <c r="B146" s="4"/>
      <c r="C146" s="2">
        <v>43874</v>
      </c>
      <c r="D146" s="28" t="s">
        <v>228</v>
      </c>
      <c r="E146" s="28" t="s">
        <v>229</v>
      </c>
      <c r="F146" s="26">
        <v>1.4</v>
      </c>
      <c r="G146" s="25">
        <v>0.15</v>
      </c>
      <c r="H146" s="29">
        <f t="shared" si="6"/>
        <v>0.21</v>
      </c>
      <c r="I146" s="3">
        <v>25000</v>
      </c>
      <c r="J146" s="4">
        <f t="shared" si="5"/>
        <v>36750</v>
      </c>
      <c r="K146" s="15"/>
      <c r="L146" s="14" t="s">
        <v>225</v>
      </c>
    </row>
    <row r="147" spans="1:12" ht="15">
      <c r="A147" s="13">
        <v>144</v>
      </c>
      <c r="B147" s="4"/>
      <c r="C147" s="2">
        <v>43874</v>
      </c>
      <c r="D147" s="28" t="s">
        <v>228</v>
      </c>
      <c r="E147" s="28" t="s">
        <v>229</v>
      </c>
      <c r="F147" s="26">
        <v>0.8</v>
      </c>
      <c r="G147" s="25">
        <v>0.15</v>
      </c>
      <c r="H147" s="29">
        <f t="shared" si="6"/>
        <v>0.12</v>
      </c>
      <c r="I147" s="3">
        <v>25000</v>
      </c>
      <c r="J147" s="4">
        <f t="shared" si="5"/>
        <v>21000</v>
      </c>
      <c r="K147" s="15"/>
      <c r="L147" s="57"/>
    </row>
    <row r="148" spans="1:12" ht="15">
      <c r="A148" s="13">
        <v>145</v>
      </c>
      <c r="B148" s="4"/>
      <c r="C148" s="2">
        <v>43874</v>
      </c>
      <c r="D148" s="28" t="s">
        <v>230</v>
      </c>
      <c r="E148" s="28" t="s">
        <v>229</v>
      </c>
      <c r="F148" s="26">
        <v>1.27</v>
      </c>
      <c r="G148" s="25">
        <v>0.2</v>
      </c>
      <c r="H148" s="29">
        <f t="shared" si="6"/>
        <v>0.254</v>
      </c>
      <c r="I148" s="3">
        <v>25000</v>
      </c>
      <c r="J148" s="4">
        <f t="shared" si="5"/>
        <v>44450</v>
      </c>
      <c r="K148" s="15"/>
      <c r="L148" s="14" t="s">
        <v>231</v>
      </c>
    </row>
    <row r="149" spans="1:12" ht="15">
      <c r="A149" s="13">
        <v>146</v>
      </c>
      <c r="B149" s="4"/>
      <c r="C149" s="2">
        <v>43874</v>
      </c>
      <c r="D149" s="28" t="s">
        <v>50</v>
      </c>
      <c r="E149" s="28" t="s">
        <v>235</v>
      </c>
      <c r="F149" s="26">
        <v>1.9</v>
      </c>
      <c r="G149" s="25">
        <v>0.9</v>
      </c>
      <c r="H149" s="29">
        <f t="shared" si="6"/>
        <v>1.71</v>
      </c>
      <c r="I149" s="3">
        <v>25000</v>
      </c>
      <c r="J149" s="4">
        <f>H149*I149</f>
        <v>42750</v>
      </c>
      <c r="K149" s="15"/>
      <c r="L149" s="57"/>
    </row>
    <row r="150" spans="1:12" ht="15">
      <c r="A150" s="13"/>
      <c r="B150" s="4"/>
      <c r="C150" s="2"/>
      <c r="D150" s="27"/>
      <c r="E150" s="28"/>
      <c r="F150" s="26"/>
      <c r="G150" s="25"/>
      <c r="H150" s="29"/>
      <c r="I150" s="3"/>
      <c r="J150" s="4">
        <f t="shared" si="5"/>
        <v>0</v>
      </c>
      <c r="K150" s="15"/>
      <c r="L150" s="57"/>
    </row>
    <row r="151" spans="1:12" ht="15">
      <c r="A151" s="58"/>
      <c r="B151" s="58"/>
      <c r="C151" s="58"/>
      <c r="D151"/>
      <c r="E151"/>
      <c r="F151" s="30"/>
      <c r="G151" s="30"/>
      <c r="H151" s="30">
        <v>569</v>
      </c>
      <c r="I151" s="81">
        <v>25000</v>
      </c>
      <c r="J151" s="30">
        <f>SUM(J4:J150)</f>
        <v>14230572.5</v>
      </c>
      <c r="K151" s="59"/>
      <c r="L151" s="58"/>
    </row>
    <row r="152" spans="1:12" ht="15">
      <c r="D152"/>
      <c r="E152"/>
      <c r="F152"/>
      <c r="G152"/>
    </row>
    <row r="153" spans="1:12" ht="15">
      <c r="D153"/>
      <c r="E153"/>
      <c r="F153"/>
      <c r="G153"/>
    </row>
    <row r="154" spans="1:12" ht="15">
      <c r="D154"/>
      <c r="E154"/>
      <c r="F154"/>
      <c r="G154"/>
    </row>
    <row r="155" spans="1:12" ht="15">
      <c r="D155"/>
      <c r="E155"/>
      <c r="F155"/>
      <c r="G155"/>
    </row>
    <row r="156" spans="1:12" ht="15">
      <c r="D156"/>
      <c r="E156"/>
      <c r="F156"/>
      <c r="G156"/>
    </row>
    <row r="157" spans="1:12" ht="15">
      <c r="D157"/>
      <c r="E157"/>
      <c r="F157"/>
      <c r="G157"/>
    </row>
    <row r="158" spans="1:12" ht="15">
      <c r="D158"/>
      <c r="E158"/>
      <c r="F158"/>
      <c r="G158"/>
    </row>
    <row r="159" spans="1:12" ht="15">
      <c r="D159"/>
      <c r="E159"/>
      <c r="F159"/>
      <c r="G159"/>
    </row>
    <row r="160" spans="1:12" ht="15">
      <c r="D160"/>
      <c r="E160"/>
      <c r="F160"/>
      <c r="G160"/>
    </row>
    <row r="161" spans="4:7" ht="15">
      <c r="D161"/>
      <c r="E161"/>
      <c r="F161"/>
      <c r="G161"/>
    </row>
    <row r="162" spans="4:7" ht="15">
      <c r="D162"/>
      <c r="E162"/>
      <c r="F162"/>
      <c r="G162"/>
    </row>
    <row r="163" spans="4:7" ht="15">
      <c r="D163"/>
      <c r="E163"/>
      <c r="F163"/>
      <c r="G163"/>
    </row>
    <row r="164" spans="4:7" ht="15">
      <c r="D164"/>
      <c r="E164"/>
      <c r="F164"/>
      <c r="G164"/>
    </row>
    <row r="165" spans="4:7" ht="15">
      <c r="D165"/>
      <c r="E165"/>
      <c r="F165"/>
      <c r="G165"/>
    </row>
    <row r="166" spans="4:7" ht="15">
      <c r="D166"/>
      <c r="E166"/>
      <c r="F166"/>
      <c r="G166"/>
    </row>
    <row r="167" spans="4:7" ht="15">
      <c r="D167"/>
      <c r="E167"/>
      <c r="F167"/>
      <c r="G167"/>
    </row>
    <row r="168" spans="4:7" ht="15">
      <c r="D168"/>
      <c r="E168"/>
      <c r="F168"/>
      <c r="G168"/>
    </row>
    <row r="169" spans="4:7" ht="15">
      <c r="D169"/>
      <c r="E169"/>
      <c r="F169"/>
      <c r="G169"/>
    </row>
    <row r="170" spans="4:7" ht="15">
      <c r="D170"/>
      <c r="E170"/>
      <c r="F170"/>
      <c r="G170"/>
    </row>
    <row r="171" spans="4:7" ht="15">
      <c r="D171"/>
      <c r="E171"/>
      <c r="F171"/>
      <c r="G171"/>
    </row>
    <row r="172" spans="4:7" ht="15">
      <c r="D172"/>
      <c r="E172"/>
      <c r="F172"/>
      <c r="G172"/>
    </row>
    <row r="173" spans="4:7" ht="15">
      <c r="D173"/>
      <c r="E173"/>
      <c r="F173"/>
      <c r="G173"/>
    </row>
    <row r="174" spans="4:7" ht="15">
      <c r="D174"/>
      <c r="E174"/>
      <c r="F174"/>
      <c r="G174"/>
    </row>
    <row r="175" spans="4:7" ht="15">
      <c r="D175"/>
      <c r="E175"/>
      <c r="F175"/>
      <c r="G175"/>
    </row>
    <row r="176" spans="4:7" ht="15">
      <c r="D176"/>
      <c r="E176"/>
      <c r="F176"/>
      <c r="G176"/>
    </row>
    <row r="177" spans="4:7" ht="15">
      <c r="D177"/>
      <c r="E177"/>
      <c r="F177"/>
      <c r="G177"/>
    </row>
    <row r="178" spans="4:7" ht="15">
      <c r="D178"/>
      <c r="E178"/>
      <c r="F178"/>
      <c r="G178"/>
    </row>
    <row r="179" spans="4:7" ht="15">
      <c r="D179"/>
      <c r="E179"/>
      <c r="F179"/>
      <c r="G179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2020-01-30T00:03:46Z</dcterms:modified>
</cp:coreProperties>
</file>