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15" windowWidth="10710" windowHeight="7935" activeTab="2"/>
  </bookViews>
  <sheets>
    <sheet name="JAN'20" sheetId="6" r:id="rId1"/>
    <sheet name="FEB" sheetId="7" r:id="rId2"/>
    <sheet name="Mar" sheetId="8" r:id="rId3"/>
    <sheet name="Sheet1" sheetId="9" r:id="rId4"/>
  </sheets>
  <calcPr calcId="124519"/>
</workbook>
</file>

<file path=xl/calcChain.xml><?xml version="1.0" encoding="utf-8"?>
<calcChain xmlns="http://schemas.openxmlformats.org/spreadsheetml/2006/main">
  <c r="C26" i="9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C1"/>
  <c r="J37" i="8"/>
  <c r="K38" s="1"/>
  <c r="K39" s="1"/>
  <c r="K36"/>
  <c r="J35"/>
  <c r="J34"/>
  <c r="J33"/>
  <c r="J32"/>
  <c r="J31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K30" l="1"/>
  <c r="H11" i="7"/>
  <c r="K7"/>
  <c r="I7"/>
  <c r="I10"/>
  <c r="K10" s="1"/>
  <c r="I9"/>
  <c r="K9" s="1"/>
  <c r="I8"/>
  <c r="K8" s="1"/>
  <c r="I6"/>
  <c r="K6" s="1"/>
  <c r="I5"/>
  <c r="K5" s="1"/>
  <c r="I4"/>
  <c r="K4" s="1"/>
  <c r="L15" i="6"/>
  <c r="H15"/>
  <c r="I15"/>
  <c r="K10"/>
  <c r="K9"/>
  <c r="I10"/>
  <c r="I9"/>
  <c r="L11" i="7" l="1"/>
  <c r="L12" s="1"/>
  <c r="I11"/>
  <c r="K7" i="6"/>
  <c r="I7"/>
  <c r="I14" l="1"/>
  <c r="K14" s="1"/>
  <c r="I13"/>
  <c r="K13" s="1"/>
  <c r="I12"/>
  <c r="K12" s="1"/>
  <c r="I11"/>
  <c r="K11" s="1"/>
  <c r="I8"/>
  <c r="K8" s="1"/>
  <c r="I6"/>
  <c r="K6" s="1"/>
  <c r="I5"/>
  <c r="K5" s="1"/>
  <c r="I4"/>
  <c r="K4" s="1"/>
  <c r="L16" l="1"/>
</calcChain>
</file>

<file path=xl/sharedStrings.xml><?xml version="1.0" encoding="utf-8"?>
<sst xmlns="http://schemas.openxmlformats.org/spreadsheetml/2006/main" count="201" uniqueCount="87">
  <si>
    <t>TANJUNG PANDAN</t>
  </si>
  <si>
    <t>PASAR BARU MUNTOK</t>
  </si>
  <si>
    <t>PASAR PANGKALPINANG</t>
  </si>
  <si>
    <t>JUMLAH</t>
  </si>
  <si>
    <t>NO</t>
  </si>
  <si>
    <t>AKTIVITAS PROMOSI</t>
  </si>
  <si>
    <t>MMT NAMA TOKO</t>
  </si>
  <si>
    <t>TANGGAL</t>
  </si>
  <si>
    <t>NAMA TOKO/ TEMPAT</t>
  </si>
  <si>
    <t>ALAMAT</t>
  </si>
  <si>
    <t>MD EGI</t>
  </si>
  <si>
    <t>P (m)</t>
  </si>
  <si>
    <t>L (m)</t>
  </si>
  <si>
    <t>HARGA/ (m)</t>
  </si>
  <si>
    <t>KETERANGAN</t>
  </si>
  <si>
    <t>TOTAL BIAYA</t>
  </si>
  <si>
    <t>TOTAL (m2)</t>
  </si>
  <si>
    <t xml:space="preserve">RINCIAN AKTIVITAS DAN BIAYA PROMOSI (BRANDING) </t>
  </si>
  <si>
    <t>SUBTOTAL</t>
  </si>
  <si>
    <t>GRAND TOTAL</t>
  </si>
  <si>
    <t>PASAR HIGIENIS SELINDUNG</t>
  </si>
  <si>
    <t>KIOS AHOY (PENGGILINGAN DAGING)</t>
  </si>
  <si>
    <t>KIOS SUHARDI (JUAL MIE &amp; PANGSIT)</t>
  </si>
  <si>
    <t>TOKO YANCE</t>
  </si>
  <si>
    <t>TOKO AFONG (KOSONG)</t>
  </si>
  <si>
    <t>PASAR KELAPA KAMPIT</t>
  </si>
  <si>
    <t>TOKO SILVI</t>
  </si>
  <si>
    <t>WARUNG KOPI</t>
  </si>
  <si>
    <t>SPR FERRY</t>
  </si>
  <si>
    <t>LPAP DESEMBER 2019</t>
  </si>
  <si>
    <t>TOKO CE MOI (KOSONG)</t>
  </si>
  <si>
    <t>SAIPUL</t>
  </si>
  <si>
    <t>PASAR KOBA</t>
  </si>
  <si>
    <t>PASAR KOBA BANGKA TENGAH</t>
  </si>
  <si>
    <t>PASAR RUMPUT</t>
  </si>
  <si>
    <t>JL. RE MARTADINATA PANGKALPINANG</t>
  </si>
  <si>
    <t>PASAR RAKYAT TOBOALI</t>
  </si>
  <si>
    <t>JL. PASAR IKAN TOBOALI</t>
  </si>
  <si>
    <t>TOKO AMI</t>
  </si>
  <si>
    <t>JL. RE MARTADINATA PANGKALPINANG (PASAR RUMPUT)</t>
  </si>
  <si>
    <t>PASAR AIR MESU</t>
  </si>
  <si>
    <t>DESA AIR MESU</t>
  </si>
  <si>
    <t>LPAP JANUARI 2020</t>
  </si>
  <si>
    <t>PEMBULATAN</t>
  </si>
  <si>
    <t>LPAP FEBRUARI 2020</t>
  </si>
  <si>
    <t>KIOS NIAR</t>
  </si>
  <si>
    <t>PASAR TANJUNG PANDAN</t>
  </si>
  <si>
    <t>LAPAK HOSEN</t>
  </si>
  <si>
    <t>KIOS DAGING WENDY</t>
  </si>
  <si>
    <t>PASAR GANTONG</t>
  </si>
  <si>
    <t>KIOS META</t>
  </si>
  <si>
    <t>KIOS AISYAH</t>
  </si>
  <si>
    <t>LAPAK TETEH</t>
  </si>
  <si>
    <t>LAPAK IBU PARMI</t>
  </si>
  <si>
    <t>LAPAK NUR</t>
  </si>
  <si>
    <t>KACONG</t>
  </si>
  <si>
    <t>LAPAK FARIDA</t>
  </si>
  <si>
    <t>LAPAK AYU</t>
  </si>
  <si>
    <t>LAPAK AYAM SEGAR</t>
  </si>
  <si>
    <t>LAPAK DAALIM</t>
  </si>
  <si>
    <t>KIOS ADE</t>
  </si>
  <si>
    <t>IKAN SEGAR  JOHNY ABU</t>
  </si>
  <si>
    <t>PASAR KAMPUNG PARIT</t>
  </si>
  <si>
    <t>PASAR MEMBALONG</t>
  </si>
  <si>
    <t>PASAR HATTA</t>
  </si>
  <si>
    <t>TOKO ASUN</t>
  </si>
  <si>
    <t>WISNU</t>
  </si>
  <si>
    <t>SANTAN SEGAR</t>
  </si>
  <si>
    <t>PASAR BARO</t>
  </si>
  <si>
    <t>MD NUR</t>
  </si>
  <si>
    <t>ONGKOS PASANG PNT</t>
  </si>
  <si>
    <t>PASAR KOBA &amp; PASAR AIR MESU</t>
  </si>
  <si>
    <t>PASAR BENTENG</t>
  </si>
  <si>
    <t>PASAR HIGIENIS AIR RUAY</t>
  </si>
  <si>
    <t>PASAR KENANGA</t>
  </si>
  <si>
    <t>PASAR KITE</t>
  </si>
  <si>
    <t>SUB TOTAL</t>
  </si>
  <si>
    <t>MD EGI (PASAR LK), TERMASUK PERLENGKAPAN</t>
  </si>
  <si>
    <t>PAPAN NAMA TOKO</t>
  </si>
  <si>
    <t>UKURAN ( M )</t>
  </si>
  <si>
    <t>Panjang</t>
  </si>
  <si>
    <t>Lebar</t>
  </si>
  <si>
    <t>HARGA</t>
  </si>
  <si>
    <t>SATUAN</t>
  </si>
  <si>
    <t>RUPIAH</t>
  </si>
  <si>
    <t>SADDLE BAG</t>
  </si>
  <si>
    <t>AREA PANGKALPINANG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</si>
</sst>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1" fontId="0" fillId="0" borderId="0" xfId="1" applyFont="1" applyAlignment="1">
      <alignment vertical="center"/>
    </xf>
    <xf numFmtId="41" fontId="2" fillId="0" borderId="1" xfId="1" applyFont="1" applyBorder="1" applyAlignment="1">
      <alignment horizontal="center" vertical="center"/>
    </xf>
    <xf numFmtId="41" fontId="1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41" fontId="0" fillId="0" borderId="1" xfId="1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2" borderId="1" xfId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41" fontId="1" fillId="3" borderId="1" xfId="1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1" fontId="1" fillId="0" borderId="9" xfId="1" applyFont="1" applyBorder="1" applyAlignment="1">
      <alignment horizontal="center" vertical="center"/>
    </xf>
    <xf numFmtId="41" fontId="1" fillId="0" borderId="1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1" fontId="0" fillId="0" borderId="8" xfId="1" applyFont="1" applyBorder="1" applyAlignment="1">
      <alignment vertical="center"/>
    </xf>
    <xf numFmtId="41" fontId="2" fillId="0" borderId="7" xfId="1" applyFont="1" applyBorder="1" applyAlignment="1">
      <alignment horizontal="center" vertical="center"/>
    </xf>
    <xf numFmtId="41" fontId="2" fillId="0" borderId="8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22" sqref="E22"/>
    </sheetView>
  </sheetViews>
  <sheetFormatPr defaultRowHeight="15"/>
  <cols>
    <col min="1" max="1" width="4.85546875" style="14" customWidth="1"/>
    <col min="2" max="2" width="21.42578125" style="2" bestFit="1" customWidth="1"/>
    <col min="3" max="3" width="10.7109375" style="2" bestFit="1" customWidth="1"/>
    <col min="4" max="4" width="31.7109375" style="2" bestFit="1" customWidth="1"/>
    <col min="5" max="5" width="34" style="2" bestFit="1" customWidth="1"/>
    <col min="6" max="6" width="6.140625" style="2" bestFit="1" customWidth="1"/>
    <col min="7" max="7" width="5.85546875" style="2" bestFit="1" customWidth="1"/>
    <col min="8" max="8" width="9" style="2" bestFit="1" customWidth="1"/>
    <col min="9" max="9" width="12.28515625" style="2" bestFit="1" customWidth="1"/>
    <col min="10" max="10" width="14.42578125" style="6" customWidth="1"/>
    <col min="11" max="11" width="15.28515625" style="6" customWidth="1"/>
    <col min="12" max="12" width="12.7109375" style="6" customWidth="1"/>
    <col min="13" max="13" width="36.5703125" style="2" customWidth="1"/>
    <col min="14" max="16384" width="9.140625" style="2"/>
  </cols>
  <sheetData>
    <row r="1" spans="1:13" ht="18.75">
      <c r="A1" s="20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8.75">
      <c r="A2" s="21" t="s">
        <v>29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s="3" customFormat="1" ht="15.75">
      <c r="A3" s="13" t="s">
        <v>4</v>
      </c>
      <c r="B3" s="5" t="s">
        <v>5</v>
      </c>
      <c r="C3" s="5" t="s">
        <v>7</v>
      </c>
      <c r="D3" s="4" t="s">
        <v>8</v>
      </c>
      <c r="E3" s="4" t="s">
        <v>9</v>
      </c>
      <c r="F3" s="1" t="s">
        <v>11</v>
      </c>
      <c r="G3" s="1" t="s">
        <v>12</v>
      </c>
      <c r="H3" s="1" t="s">
        <v>3</v>
      </c>
      <c r="I3" s="1" t="s">
        <v>16</v>
      </c>
      <c r="J3" s="7" t="s">
        <v>13</v>
      </c>
      <c r="K3" s="8" t="s">
        <v>15</v>
      </c>
      <c r="L3" s="8" t="s">
        <v>18</v>
      </c>
      <c r="M3" s="5" t="s">
        <v>14</v>
      </c>
    </row>
    <row r="4" spans="1:13">
      <c r="A4" s="16">
        <v>1</v>
      </c>
      <c r="B4" s="17" t="s">
        <v>6</v>
      </c>
      <c r="C4" s="11">
        <v>43850</v>
      </c>
      <c r="D4" s="9" t="s">
        <v>20</v>
      </c>
      <c r="E4" s="9" t="s">
        <v>20</v>
      </c>
      <c r="F4" s="9">
        <v>4</v>
      </c>
      <c r="G4" s="9">
        <v>1</v>
      </c>
      <c r="H4" s="9">
        <v>1</v>
      </c>
      <c r="I4" s="9">
        <f>(F4*G4)*H4</f>
        <v>4</v>
      </c>
      <c r="J4" s="10">
        <v>35000</v>
      </c>
      <c r="K4" s="10">
        <f>I4*J4</f>
        <v>140000</v>
      </c>
      <c r="L4" s="10"/>
      <c r="M4" s="9" t="s">
        <v>10</v>
      </c>
    </row>
    <row r="5" spans="1:13">
      <c r="A5" s="12"/>
      <c r="B5" s="9"/>
      <c r="C5" s="11"/>
      <c r="D5" s="9" t="s">
        <v>21</v>
      </c>
      <c r="E5" s="9" t="s">
        <v>2</v>
      </c>
      <c r="F5" s="9">
        <v>3</v>
      </c>
      <c r="G5" s="9">
        <v>0.5</v>
      </c>
      <c r="H5" s="9">
        <v>1</v>
      </c>
      <c r="I5" s="9">
        <f t="shared" ref="I5:I14" si="0">(F5*G5)*H5</f>
        <v>1.5</v>
      </c>
      <c r="J5" s="10">
        <v>35000</v>
      </c>
      <c r="K5" s="10">
        <f t="shared" ref="K5:K14" si="1">I5*J5</f>
        <v>52500</v>
      </c>
      <c r="L5" s="10"/>
      <c r="M5" s="9" t="s">
        <v>10</v>
      </c>
    </row>
    <row r="6" spans="1:13">
      <c r="A6" s="12"/>
      <c r="B6" s="9"/>
      <c r="C6" s="11"/>
      <c r="D6" s="9" t="s">
        <v>22</v>
      </c>
      <c r="E6" s="9" t="s">
        <v>2</v>
      </c>
      <c r="F6" s="9">
        <v>3</v>
      </c>
      <c r="G6" s="9">
        <v>0.5</v>
      </c>
      <c r="H6" s="9">
        <v>1</v>
      </c>
      <c r="I6" s="9">
        <f t="shared" si="0"/>
        <v>1.5</v>
      </c>
      <c r="J6" s="10">
        <v>35000</v>
      </c>
      <c r="K6" s="10">
        <f t="shared" si="1"/>
        <v>52500</v>
      </c>
      <c r="L6" s="10"/>
      <c r="M6" s="9" t="s">
        <v>10</v>
      </c>
    </row>
    <row r="7" spans="1:13">
      <c r="A7" s="12"/>
      <c r="B7" s="9"/>
      <c r="C7" s="11"/>
      <c r="D7" s="9" t="s">
        <v>30</v>
      </c>
      <c r="E7" s="9" t="s">
        <v>1</v>
      </c>
      <c r="F7" s="9">
        <v>3</v>
      </c>
      <c r="G7" s="9">
        <v>1</v>
      </c>
      <c r="H7" s="9">
        <v>2</v>
      </c>
      <c r="I7" s="9">
        <f t="shared" si="0"/>
        <v>6</v>
      </c>
      <c r="J7" s="10">
        <v>35000</v>
      </c>
      <c r="K7" s="10">
        <f t="shared" si="1"/>
        <v>210000</v>
      </c>
      <c r="L7" s="10"/>
      <c r="M7" s="9" t="s">
        <v>28</v>
      </c>
    </row>
    <row r="8" spans="1:13">
      <c r="A8" s="12"/>
      <c r="B8" s="9"/>
      <c r="C8" s="11"/>
      <c r="D8" s="9" t="s">
        <v>23</v>
      </c>
      <c r="E8" s="9" t="s">
        <v>0</v>
      </c>
      <c r="F8" s="9">
        <v>3</v>
      </c>
      <c r="G8" s="9">
        <v>1</v>
      </c>
      <c r="H8" s="9">
        <v>1</v>
      </c>
      <c r="I8" s="9">
        <f t="shared" si="0"/>
        <v>3</v>
      </c>
      <c r="J8" s="10">
        <v>35000</v>
      </c>
      <c r="K8" s="10">
        <f t="shared" si="1"/>
        <v>105000</v>
      </c>
      <c r="L8" s="10"/>
      <c r="M8" s="9" t="s">
        <v>28</v>
      </c>
    </row>
    <row r="9" spans="1:13">
      <c r="A9" s="12"/>
      <c r="B9" s="9"/>
      <c r="C9" s="11"/>
      <c r="D9" s="9" t="s">
        <v>31</v>
      </c>
      <c r="E9" s="9" t="s">
        <v>0</v>
      </c>
      <c r="F9" s="9">
        <v>2.5</v>
      </c>
      <c r="G9" s="9">
        <v>1</v>
      </c>
      <c r="H9" s="9">
        <v>2</v>
      </c>
      <c r="I9" s="9">
        <f t="shared" si="0"/>
        <v>5</v>
      </c>
      <c r="J9" s="10">
        <v>35000</v>
      </c>
      <c r="K9" s="10">
        <f t="shared" si="1"/>
        <v>175000</v>
      </c>
      <c r="L9" s="10"/>
      <c r="M9" s="9" t="s">
        <v>28</v>
      </c>
    </row>
    <row r="10" spans="1:13">
      <c r="A10" s="12"/>
      <c r="B10" s="9"/>
      <c r="C10" s="11"/>
      <c r="D10" s="9" t="s">
        <v>31</v>
      </c>
      <c r="E10" s="9" t="s">
        <v>0</v>
      </c>
      <c r="F10" s="9">
        <v>1.5</v>
      </c>
      <c r="G10" s="9">
        <v>1</v>
      </c>
      <c r="H10" s="9">
        <v>1</v>
      </c>
      <c r="I10" s="9">
        <f t="shared" si="0"/>
        <v>1.5</v>
      </c>
      <c r="J10" s="10">
        <v>35000</v>
      </c>
      <c r="K10" s="10">
        <f t="shared" si="1"/>
        <v>52500</v>
      </c>
      <c r="L10" s="10"/>
      <c r="M10" s="9" t="s">
        <v>28</v>
      </c>
    </row>
    <row r="11" spans="1:13">
      <c r="A11" s="12"/>
      <c r="B11" s="9"/>
      <c r="C11" s="11"/>
      <c r="D11" s="9" t="s">
        <v>24</v>
      </c>
      <c r="E11" s="9" t="s">
        <v>25</v>
      </c>
      <c r="F11" s="9">
        <v>3.5</v>
      </c>
      <c r="G11" s="9">
        <v>1</v>
      </c>
      <c r="H11" s="9">
        <v>2</v>
      </c>
      <c r="I11" s="9">
        <f t="shared" si="0"/>
        <v>7</v>
      </c>
      <c r="J11" s="10">
        <v>35000</v>
      </c>
      <c r="K11" s="10">
        <f t="shared" si="1"/>
        <v>245000</v>
      </c>
      <c r="L11" s="10"/>
      <c r="M11" s="9" t="s">
        <v>28</v>
      </c>
    </row>
    <row r="12" spans="1:13">
      <c r="A12" s="12"/>
      <c r="B12" s="9"/>
      <c r="C12" s="11"/>
      <c r="D12" s="9" t="s">
        <v>26</v>
      </c>
      <c r="E12" s="9" t="s">
        <v>25</v>
      </c>
      <c r="F12" s="9">
        <v>3.5</v>
      </c>
      <c r="G12" s="9">
        <v>1</v>
      </c>
      <c r="H12" s="9">
        <v>2</v>
      </c>
      <c r="I12" s="9">
        <f t="shared" si="0"/>
        <v>7</v>
      </c>
      <c r="J12" s="10">
        <v>35000</v>
      </c>
      <c r="K12" s="10">
        <f t="shared" si="1"/>
        <v>245000</v>
      </c>
      <c r="L12" s="10"/>
      <c r="M12" s="9" t="s">
        <v>28</v>
      </c>
    </row>
    <row r="13" spans="1:13">
      <c r="A13" s="12"/>
      <c r="B13" s="9"/>
      <c r="C13" s="11"/>
      <c r="D13" s="9" t="s">
        <v>27</v>
      </c>
      <c r="E13" s="9" t="s">
        <v>25</v>
      </c>
      <c r="F13" s="9">
        <v>5</v>
      </c>
      <c r="G13" s="9">
        <v>1</v>
      </c>
      <c r="H13" s="9">
        <v>1</v>
      </c>
      <c r="I13" s="9">
        <f t="shared" si="0"/>
        <v>5</v>
      </c>
      <c r="J13" s="10">
        <v>35000</v>
      </c>
      <c r="K13" s="10">
        <f t="shared" si="1"/>
        <v>175000</v>
      </c>
      <c r="L13" s="10"/>
      <c r="M13" s="9" t="s">
        <v>28</v>
      </c>
    </row>
    <row r="14" spans="1:13">
      <c r="A14" s="12"/>
      <c r="B14" s="9"/>
      <c r="C14" s="11"/>
      <c r="D14" s="9" t="s">
        <v>25</v>
      </c>
      <c r="E14" s="9" t="s">
        <v>25</v>
      </c>
      <c r="F14" s="9">
        <v>4</v>
      </c>
      <c r="G14" s="9">
        <v>1</v>
      </c>
      <c r="H14" s="9">
        <v>2</v>
      </c>
      <c r="I14" s="9">
        <f t="shared" si="0"/>
        <v>8</v>
      </c>
      <c r="J14" s="10">
        <v>35000</v>
      </c>
      <c r="K14" s="10">
        <f t="shared" si="1"/>
        <v>280000</v>
      </c>
      <c r="L14" s="10"/>
      <c r="M14" s="9" t="s">
        <v>28</v>
      </c>
    </row>
    <row r="15" spans="1:13">
      <c r="A15" s="12"/>
      <c r="B15" s="9"/>
      <c r="C15" s="9"/>
      <c r="D15" s="9"/>
      <c r="E15" s="9"/>
      <c r="F15" s="9"/>
      <c r="G15" s="9"/>
      <c r="H15" s="9">
        <f>SUM(H4:H14)</f>
        <v>16</v>
      </c>
      <c r="I15" s="9">
        <f>SUM(I4:I14)</f>
        <v>49.5</v>
      </c>
      <c r="J15" s="10"/>
      <c r="K15" s="10"/>
      <c r="L15" s="15">
        <f>SUM(K4:K14)</f>
        <v>1732500</v>
      </c>
      <c r="M15" s="9"/>
    </row>
    <row r="16" spans="1:13" ht="15.75">
      <c r="F16" s="19" t="s">
        <v>19</v>
      </c>
      <c r="G16" s="19"/>
      <c r="H16" s="19"/>
      <c r="I16" s="19"/>
      <c r="J16" s="19"/>
      <c r="L16" s="18">
        <f>L15</f>
        <v>1732500</v>
      </c>
    </row>
  </sheetData>
  <mergeCells count="3">
    <mergeCell ref="F16:J16"/>
    <mergeCell ref="A1:M1"/>
    <mergeCell ref="A2:M2"/>
  </mergeCells>
  <pageMargins left="0.7" right="0.7" top="0.75" bottom="0.75" header="0.3" footer="0.3"/>
  <pageSetup paperSize="25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3"/>
  <sheetViews>
    <sheetView workbookViewId="0">
      <selection sqref="A1:XFD1048576"/>
    </sheetView>
  </sheetViews>
  <sheetFormatPr defaultRowHeight="15"/>
  <cols>
    <col min="1" max="1" width="4.85546875" style="14" customWidth="1"/>
    <col min="2" max="2" width="21.42578125" style="2" bestFit="1" customWidth="1"/>
    <col min="3" max="3" width="10.7109375" style="2" bestFit="1" customWidth="1"/>
    <col min="4" max="4" width="31.7109375" style="2" bestFit="1" customWidth="1"/>
    <col min="5" max="5" width="34" style="2" bestFit="1" customWidth="1"/>
    <col min="6" max="6" width="6.140625" style="2" bestFit="1" customWidth="1"/>
    <col min="7" max="7" width="5.85546875" style="2" bestFit="1" customWidth="1"/>
    <col min="8" max="8" width="9" style="2" bestFit="1" customWidth="1"/>
    <col min="9" max="9" width="12.28515625" style="2" bestFit="1" customWidth="1"/>
    <col min="10" max="10" width="14.42578125" style="6" customWidth="1"/>
    <col min="11" max="11" width="15.28515625" style="6" customWidth="1"/>
    <col min="12" max="12" width="12.7109375" style="6" customWidth="1"/>
    <col min="13" max="13" width="36.5703125" style="2" customWidth="1"/>
    <col min="14" max="16384" width="9.140625" style="2"/>
  </cols>
  <sheetData>
    <row r="1" spans="1:13" ht="18.75">
      <c r="A1" s="20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8.75">
      <c r="A2" s="21" t="s">
        <v>42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s="3" customFormat="1" ht="15.75">
      <c r="A3" s="13" t="s">
        <v>4</v>
      </c>
      <c r="B3" s="5" t="s">
        <v>5</v>
      </c>
      <c r="C3" s="5" t="s">
        <v>7</v>
      </c>
      <c r="D3" s="4" t="s">
        <v>8</v>
      </c>
      <c r="E3" s="4" t="s">
        <v>9</v>
      </c>
      <c r="F3" s="1" t="s">
        <v>11</v>
      </c>
      <c r="G3" s="1" t="s">
        <v>12</v>
      </c>
      <c r="H3" s="1" t="s">
        <v>3</v>
      </c>
      <c r="I3" s="1" t="s">
        <v>16</v>
      </c>
      <c r="J3" s="7" t="s">
        <v>13</v>
      </c>
      <c r="K3" s="8" t="s">
        <v>15</v>
      </c>
      <c r="L3" s="8" t="s">
        <v>18</v>
      </c>
      <c r="M3" s="5" t="s">
        <v>14</v>
      </c>
    </row>
    <row r="4" spans="1:13">
      <c r="A4" s="16">
        <v>1</v>
      </c>
      <c r="B4" s="17" t="s">
        <v>6</v>
      </c>
      <c r="C4" s="11">
        <v>43878</v>
      </c>
      <c r="D4" s="9" t="s">
        <v>32</v>
      </c>
      <c r="E4" s="9" t="s">
        <v>33</v>
      </c>
      <c r="F4" s="9">
        <v>1</v>
      </c>
      <c r="G4" s="9">
        <v>0.5</v>
      </c>
      <c r="H4" s="9">
        <v>240</v>
      </c>
      <c r="I4" s="9">
        <f>(F4*G4)*H4</f>
        <v>120</v>
      </c>
      <c r="J4" s="10">
        <v>35000</v>
      </c>
      <c r="K4" s="10">
        <f>I4*J4</f>
        <v>4200000</v>
      </c>
      <c r="L4" s="10"/>
      <c r="M4" s="9" t="s">
        <v>10</v>
      </c>
    </row>
    <row r="5" spans="1:13">
      <c r="A5" s="12"/>
      <c r="B5" s="9"/>
      <c r="C5" s="11"/>
      <c r="D5" s="9" t="s">
        <v>34</v>
      </c>
      <c r="E5" s="9" t="s">
        <v>35</v>
      </c>
      <c r="F5" s="9">
        <v>1</v>
      </c>
      <c r="G5" s="9">
        <v>0.5</v>
      </c>
      <c r="H5" s="9">
        <v>40</v>
      </c>
      <c r="I5" s="9">
        <f t="shared" ref="I5:I10" si="0">(F5*G5)*H5</f>
        <v>20</v>
      </c>
      <c r="J5" s="10">
        <v>35000</v>
      </c>
      <c r="K5" s="10">
        <f t="shared" ref="K5:K10" si="1">I5*J5</f>
        <v>700000</v>
      </c>
      <c r="L5" s="10"/>
      <c r="M5" s="9" t="s">
        <v>10</v>
      </c>
    </row>
    <row r="6" spans="1:13">
      <c r="A6" s="12"/>
      <c r="B6" s="9"/>
      <c r="C6" s="11"/>
      <c r="D6" s="9" t="s">
        <v>34</v>
      </c>
      <c r="E6" s="9" t="s">
        <v>35</v>
      </c>
      <c r="F6" s="9">
        <v>2</v>
      </c>
      <c r="G6" s="9">
        <v>1</v>
      </c>
      <c r="H6" s="9">
        <v>9</v>
      </c>
      <c r="I6" s="9">
        <f t="shared" si="0"/>
        <v>18</v>
      </c>
      <c r="J6" s="10">
        <v>35000</v>
      </c>
      <c r="K6" s="10">
        <f t="shared" si="1"/>
        <v>630000</v>
      </c>
      <c r="L6" s="10"/>
      <c r="M6" s="9" t="s">
        <v>10</v>
      </c>
    </row>
    <row r="7" spans="1:13">
      <c r="A7" s="12"/>
      <c r="B7" s="9"/>
      <c r="C7" s="11"/>
      <c r="D7" s="9" t="s">
        <v>38</v>
      </c>
      <c r="E7" s="9" t="s">
        <v>39</v>
      </c>
      <c r="F7" s="9">
        <v>2</v>
      </c>
      <c r="G7" s="9">
        <v>1</v>
      </c>
      <c r="H7" s="9">
        <v>1</v>
      </c>
      <c r="I7" s="9">
        <f t="shared" si="0"/>
        <v>2</v>
      </c>
      <c r="J7" s="10">
        <v>35000</v>
      </c>
      <c r="K7" s="10">
        <f t="shared" si="1"/>
        <v>70000</v>
      </c>
      <c r="L7" s="10"/>
      <c r="M7" s="9" t="s">
        <v>10</v>
      </c>
    </row>
    <row r="8" spans="1:13">
      <c r="A8" s="12"/>
      <c r="B8" s="9"/>
      <c r="C8" s="11"/>
      <c r="D8" s="9" t="s">
        <v>36</v>
      </c>
      <c r="E8" s="9" t="s">
        <v>37</v>
      </c>
      <c r="F8" s="9">
        <v>0.5</v>
      </c>
      <c r="G8" s="9">
        <v>0.25</v>
      </c>
      <c r="H8" s="9">
        <v>150</v>
      </c>
      <c r="I8" s="9">
        <f t="shared" si="0"/>
        <v>18.75</v>
      </c>
      <c r="J8" s="10">
        <v>35000</v>
      </c>
      <c r="K8" s="10">
        <f t="shared" si="1"/>
        <v>656250</v>
      </c>
      <c r="L8" s="10"/>
      <c r="M8" s="9" t="s">
        <v>28</v>
      </c>
    </row>
    <row r="9" spans="1:13">
      <c r="A9" s="12"/>
      <c r="B9" s="9"/>
      <c r="C9" s="11"/>
      <c r="D9" s="9" t="s">
        <v>36</v>
      </c>
      <c r="E9" s="9" t="s">
        <v>37</v>
      </c>
      <c r="F9" s="9">
        <v>1</v>
      </c>
      <c r="G9" s="9">
        <v>0.5</v>
      </c>
      <c r="H9" s="9">
        <v>50</v>
      </c>
      <c r="I9" s="9">
        <f t="shared" si="0"/>
        <v>25</v>
      </c>
      <c r="J9" s="10">
        <v>35000</v>
      </c>
      <c r="K9" s="10">
        <f t="shared" si="1"/>
        <v>875000</v>
      </c>
      <c r="L9" s="10"/>
      <c r="M9" s="9" t="s">
        <v>28</v>
      </c>
    </row>
    <row r="10" spans="1:13">
      <c r="A10" s="12"/>
      <c r="B10" s="9"/>
      <c r="C10" s="11"/>
      <c r="D10" s="9" t="s">
        <v>40</v>
      </c>
      <c r="E10" s="9" t="s">
        <v>41</v>
      </c>
      <c r="F10" s="9">
        <v>4</v>
      </c>
      <c r="G10" s="9">
        <v>3</v>
      </c>
      <c r="H10" s="9">
        <v>1</v>
      </c>
      <c r="I10" s="9">
        <f t="shared" si="0"/>
        <v>12</v>
      </c>
      <c r="J10" s="10">
        <v>35000</v>
      </c>
      <c r="K10" s="10">
        <f t="shared" si="1"/>
        <v>420000</v>
      </c>
      <c r="L10" s="10"/>
      <c r="M10" s="9" t="s">
        <v>28</v>
      </c>
    </row>
    <row r="11" spans="1:13">
      <c r="A11" s="12"/>
      <c r="B11" s="9"/>
      <c r="C11" s="9"/>
      <c r="D11" s="9"/>
      <c r="E11" s="9"/>
      <c r="F11" s="9"/>
      <c r="G11" s="9"/>
      <c r="H11" s="9">
        <f>SUM(H4:H10)</f>
        <v>491</v>
      </c>
      <c r="I11" s="9">
        <f>SUM(I4:I10)</f>
        <v>215.75</v>
      </c>
      <c r="J11" s="10"/>
      <c r="K11" s="10"/>
      <c r="L11" s="15">
        <f>SUM(K4:K10)</f>
        <v>7551250</v>
      </c>
      <c r="M11" s="9"/>
    </row>
    <row r="12" spans="1:13" ht="15.75">
      <c r="F12" s="19" t="s">
        <v>19</v>
      </c>
      <c r="G12" s="19"/>
      <c r="H12" s="19"/>
      <c r="I12" s="19"/>
      <c r="J12" s="19"/>
      <c r="L12" s="18">
        <f>L11</f>
        <v>7551250</v>
      </c>
    </row>
    <row r="13" spans="1:13">
      <c r="G13" s="22" t="s">
        <v>43</v>
      </c>
      <c r="H13" s="22"/>
      <c r="I13" s="2">
        <v>216</v>
      </c>
      <c r="J13" s="6">
        <v>35000</v>
      </c>
      <c r="L13" s="6">
        <v>7560000</v>
      </c>
    </row>
  </sheetData>
  <mergeCells count="4">
    <mergeCell ref="A1:M1"/>
    <mergeCell ref="A2:M2"/>
    <mergeCell ref="F12:J12"/>
    <mergeCell ref="G13:H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0"/>
  <sheetViews>
    <sheetView tabSelected="1" topLeftCell="A25" workbookViewId="0">
      <selection activeCell="H45" sqref="H45"/>
    </sheetView>
  </sheetViews>
  <sheetFormatPr defaultRowHeight="15"/>
  <cols>
    <col min="1" max="1" width="4.85546875" style="14" customWidth="1"/>
    <col min="2" max="2" width="21.42578125" style="2" bestFit="1" customWidth="1"/>
    <col min="3" max="3" width="10.7109375" style="2" bestFit="1" customWidth="1"/>
    <col min="4" max="5" width="30" style="2" bestFit="1" customWidth="1"/>
    <col min="6" max="6" width="8.85546875" style="14" bestFit="1" customWidth="1"/>
    <col min="7" max="7" width="6.42578125" style="14" bestFit="1" customWidth="1"/>
    <col min="8" max="8" width="9" style="14" bestFit="1" customWidth="1"/>
    <col min="9" max="9" width="14.42578125" style="6" customWidth="1"/>
    <col min="10" max="10" width="15.28515625" style="6" customWidth="1"/>
    <col min="11" max="11" width="12.7109375" style="6" customWidth="1"/>
    <col min="12" max="12" width="43.7109375" style="2" bestFit="1" customWidth="1"/>
    <col min="13" max="16384" width="9.140625" style="2"/>
  </cols>
  <sheetData>
    <row r="1" spans="1:12" ht="18.75">
      <c r="A1" s="20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8.75">
      <c r="A2" s="21" t="s">
        <v>44</v>
      </c>
      <c r="B2" s="21"/>
      <c r="C2" s="21"/>
      <c r="D2" s="21"/>
      <c r="E2" s="21"/>
      <c r="F2" s="21"/>
      <c r="G2" s="21"/>
      <c r="H2" s="21"/>
      <c r="I2" s="30"/>
      <c r="J2" s="21"/>
      <c r="K2" s="21"/>
      <c r="L2" s="21"/>
    </row>
    <row r="3" spans="1:12" s="3" customFormat="1" ht="15.75">
      <c r="A3" s="36" t="s">
        <v>4</v>
      </c>
      <c r="B3" s="36" t="s">
        <v>5</v>
      </c>
      <c r="C3" s="36" t="s">
        <v>7</v>
      </c>
      <c r="D3" s="34" t="s">
        <v>8</v>
      </c>
      <c r="E3" s="34" t="s">
        <v>9</v>
      </c>
      <c r="F3" s="26" t="s">
        <v>79</v>
      </c>
      <c r="G3" s="27"/>
      <c r="H3" s="34" t="s">
        <v>3</v>
      </c>
      <c r="I3" s="32" t="s">
        <v>82</v>
      </c>
      <c r="J3" s="28" t="s">
        <v>84</v>
      </c>
      <c r="K3" s="8" t="s">
        <v>18</v>
      </c>
      <c r="L3" s="5" t="s">
        <v>14</v>
      </c>
    </row>
    <row r="4" spans="1:12" s="3" customFormat="1" ht="15.75">
      <c r="A4" s="37"/>
      <c r="B4" s="37"/>
      <c r="C4" s="37"/>
      <c r="D4" s="35"/>
      <c r="E4" s="35"/>
      <c r="F4" s="1" t="s">
        <v>80</v>
      </c>
      <c r="G4" s="1" t="s">
        <v>81</v>
      </c>
      <c r="H4" s="35"/>
      <c r="I4" s="33" t="s">
        <v>83</v>
      </c>
      <c r="J4" s="29"/>
      <c r="K4" s="8"/>
      <c r="L4" s="5"/>
    </row>
    <row r="5" spans="1:12">
      <c r="A5" s="16">
        <v>1</v>
      </c>
      <c r="B5" s="17" t="s">
        <v>6</v>
      </c>
      <c r="C5" s="11">
        <v>43892</v>
      </c>
      <c r="D5" s="9" t="s">
        <v>45</v>
      </c>
      <c r="E5" s="9" t="s">
        <v>46</v>
      </c>
      <c r="F5" s="12">
        <v>1</v>
      </c>
      <c r="G5" s="12">
        <v>0.5</v>
      </c>
      <c r="H5" s="12">
        <v>1</v>
      </c>
      <c r="I5" s="31">
        <v>35000</v>
      </c>
      <c r="J5" s="10">
        <f>((F5*G5)*H5)*I5</f>
        <v>17500</v>
      </c>
      <c r="K5" s="10"/>
      <c r="L5" s="9" t="s">
        <v>69</v>
      </c>
    </row>
    <row r="6" spans="1:12">
      <c r="A6" s="12"/>
      <c r="B6" s="9"/>
      <c r="C6" s="11"/>
      <c r="D6" s="9" t="s">
        <v>47</v>
      </c>
      <c r="E6" s="9" t="s">
        <v>46</v>
      </c>
      <c r="F6" s="12">
        <v>1</v>
      </c>
      <c r="G6" s="12">
        <v>0.5</v>
      </c>
      <c r="H6" s="12">
        <v>1</v>
      </c>
      <c r="I6" s="10">
        <v>35000</v>
      </c>
      <c r="J6" s="10">
        <f t="shared" ref="J6:J29" si="0">((F6*G6)*H6)*I6</f>
        <v>17500</v>
      </c>
      <c r="K6" s="10"/>
      <c r="L6" s="9" t="s">
        <v>69</v>
      </c>
    </row>
    <row r="7" spans="1:12">
      <c r="A7" s="12"/>
      <c r="B7" s="9"/>
      <c r="C7" s="11"/>
      <c r="D7" s="9" t="s">
        <v>48</v>
      </c>
      <c r="E7" s="9" t="s">
        <v>46</v>
      </c>
      <c r="F7" s="12">
        <v>1</v>
      </c>
      <c r="G7" s="12">
        <v>0.5</v>
      </c>
      <c r="H7" s="12">
        <v>1</v>
      </c>
      <c r="I7" s="10">
        <v>35000</v>
      </c>
      <c r="J7" s="10">
        <f t="shared" si="0"/>
        <v>17500</v>
      </c>
      <c r="K7" s="10"/>
      <c r="L7" s="9" t="s">
        <v>69</v>
      </c>
    </row>
    <row r="8" spans="1:12">
      <c r="A8" s="12"/>
      <c r="B8" s="9"/>
      <c r="C8" s="11"/>
      <c r="D8" s="9" t="s">
        <v>55</v>
      </c>
      <c r="E8" s="9" t="s">
        <v>46</v>
      </c>
      <c r="F8" s="12">
        <v>3</v>
      </c>
      <c r="G8" s="12">
        <v>0.5</v>
      </c>
      <c r="H8" s="12">
        <v>1</v>
      </c>
      <c r="I8" s="10">
        <v>35000</v>
      </c>
      <c r="J8" s="10">
        <f t="shared" si="0"/>
        <v>52500</v>
      </c>
      <c r="K8" s="10"/>
      <c r="L8" s="9" t="s">
        <v>69</v>
      </c>
    </row>
    <row r="9" spans="1:12">
      <c r="A9" s="12"/>
      <c r="B9" s="9"/>
      <c r="C9" s="11"/>
      <c r="D9" s="9" t="s">
        <v>55</v>
      </c>
      <c r="E9" s="9" t="s">
        <v>46</v>
      </c>
      <c r="F9" s="12">
        <v>1</v>
      </c>
      <c r="G9" s="12">
        <v>0.5</v>
      </c>
      <c r="H9" s="12">
        <v>1</v>
      </c>
      <c r="I9" s="10">
        <v>35000</v>
      </c>
      <c r="J9" s="10">
        <f t="shared" si="0"/>
        <v>17500</v>
      </c>
      <c r="K9" s="10"/>
      <c r="L9" s="9" t="s">
        <v>69</v>
      </c>
    </row>
    <row r="10" spans="1:12">
      <c r="A10" s="12"/>
      <c r="B10" s="9"/>
      <c r="C10" s="11"/>
      <c r="D10" s="9" t="s">
        <v>65</v>
      </c>
      <c r="E10" s="9" t="s">
        <v>46</v>
      </c>
      <c r="F10" s="12">
        <v>4</v>
      </c>
      <c r="G10" s="12">
        <v>0.5</v>
      </c>
      <c r="H10" s="12">
        <v>1</v>
      </c>
      <c r="I10" s="10">
        <v>35000</v>
      </c>
      <c r="J10" s="10">
        <f t="shared" si="0"/>
        <v>70000</v>
      </c>
      <c r="K10" s="10"/>
      <c r="L10" s="9" t="s">
        <v>69</v>
      </c>
    </row>
    <row r="11" spans="1:12">
      <c r="A11" s="12"/>
      <c r="B11" s="9"/>
      <c r="C11" s="11">
        <v>43894</v>
      </c>
      <c r="D11" s="9" t="s">
        <v>50</v>
      </c>
      <c r="E11" s="9" t="s">
        <v>49</v>
      </c>
      <c r="F11" s="12">
        <v>1</v>
      </c>
      <c r="G11" s="12">
        <v>0.5</v>
      </c>
      <c r="H11" s="12">
        <v>1</v>
      </c>
      <c r="I11" s="10">
        <v>35000</v>
      </c>
      <c r="J11" s="10">
        <f t="shared" si="0"/>
        <v>17500</v>
      </c>
      <c r="K11" s="10"/>
      <c r="L11" s="9" t="s">
        <v>69</v>
      </c>
    </row>
    <row r="12" spans="1:12">
      <c r="A12" s="12"/>
      <c r="B12" s="9"/>
      <c r="C12" s="11"/>
      <c r="D12" s="9" t="s">
        <v>66</v>
      </c>
      <c r="E12" s="9" t="s">
        <v>49</v>
      </c>
      <c r="F12" s="12">
        <v>1</v>
      </c>
      <c r="G12" s="12">
        <v>0.5</v>
      </c>
      <c r="H12" s="12">
        <v>1</v>
      </c>
      <c r="I12" s="10">
        <v>35000</v>
      </c>
      <c r="J12" s="10">
        <f t="shared" si="0"/>
        <v>17500</v>
      </c>
      <c r="K12" s="10"/>
      <c r="L12" s="9" t="s">
        <v>69</v>
      </c>
    </row>
    <row r="13" spans="1:12">
      <c r="A13" s="12"/>
      <c r="B13" s="9"/>
      <c r="C13" s="11">
        <v>43900</v>
      </c>
      <c r="D13" s="9" t="s">
        <v>51</v>
      </c>
      <c r="E13" s="9" t="s">
        <v>63</v>
      </c>
      <c r="F13" s="12">
        <v>1</v>
      </c>
      <c r="G13" s="12">
        <v>0.5</v>
      </c>
      <c r="H13" s="12">
        <v>1</v>
      </c>
      <c r="I13" s="10">
        <v>35000</v>
      </c>
      <c r="J13" s="10">
        <f t="shared" si="0"/>
        <v>17500</v>
      </c>
      <c r="K13" s="10"/>
      <c r="L13" s="9" t="s">
        <v>69</v>
      </c>
    </row>
    <row r="14" spans="1:12">
      <c r="A14" s="12"/>
      <c r="B14" s="9"/>
      <c r="C14" s="11">
        <v>43901</v>
      </c>
      <c r="D14" s="9" t="s">
        <v>52</v>
      </c>
      <c r="E14" s="9" t="s">
        <v>64</v>
      </c>
      <c r="F14" s="12">
        <v>1</v>
      </c>
      <c r="G14" s="12">
        <v>0.5</v>
      </c>
      <c r="H14" s="12">
        <v>1</v>
      </c>
      <c r="I14" s="10">
        <v>35000</v>
      </c>
      <c r="J14" s="10">
        <f t="shared" si="0"/>
        <v>17500</v>
      </c>
      <c r="K14" s="10"/>
      <c r="L14" s="9" t="s">
        <v>69</v>
      </c>
    </row>
    <row r="15" spans="1:12">
      <c r="A15" s="12"/>
      <c r="B15" s="9"/>
      <c r="C15" s="11"/>
      <c r="D15" s="9" t="s">
        <v>53</v>
      </c>
      <c r="E15" s="9" t="s">
        <v>64</v>
      </c>
      <c r="F15" s="12">
        <v>1</v>
      </c>
      <c r="G15" s="12">
        <v>0.5</v>
      </c>
      <c r="H15" s="12">
        <v>1</v>
      </c>
      <c r="I15" s="10">
        <v>35000</v>
      </c>
      <c r="J15" s="10">
        <f t="shared" si="0"/>
        <v>17500</v>
      </c>
      <c r="K15" s="10"/>
      <c r="L15" s="9" t="s">
        <v>69</v>
      </c>
    </row>
    <row r="16" spans="1:12">
      <c r="A16" s="12"/>
      <c r="B16" s="9"/>
      <c r="C16" s="11"/>
      <c r="D16" s="9" t="s">
        <v>54</v>
      </c>
      <c r="E16" s="9" t="s">
        <v>64</v>
      </c>
      <c r="F16" s="12">
        <v>1</v>
      </c>
      <c r="G16" s="12">
        <v>0.5</v>
      </c>
      <c r="H16" s="12">
        <v>1</v>
      </c>
      <c r="I16" s="10">
        <v>35000</v>
      </c>
      <c r="J16" s="10">
        <f t="shared" si="0"/>
        <v>17500</v>
      </c>
      <c r="K16" s="10"/>
      <c r="L16" s="9" t="s">
        <v>69</v>
      </c>
    </row>
    <row r="17" spans="1:12">
      <c r="A17" s="12"/>
      <c r="B17" s="9"/>
      <c r="C17" s="11"/>
      <c r="D17" s="9" t="s">
        <v>55</v>
      </c>
      <c r="E17" s="9" t="s">
        <v>64</v>
      </c>
      <c r="F17" s="12">
        <v>1</v>
      </c>
      <c r="G17" s="12">
        <v>0.5</v>
      </c>
      <c r="H17" s="12">
        <v>1</v>
      </c>
      <c r="I17" s="10">
        <v>35000</v>
      </c>
      <c r="J17" s="10">
        <f t="shared" si="0"/>
        <v>17500</v>
      </c>
      <c r="K17" s="10"/>
      <c r="L17" s="9" t="s">
        <v>69</v>
      </c>
    </row>
    <row r="18" spans="1:12">
      <c r="A18" s="12"/>
      <c r="B18" s="9"/>
      <c r="C18" s="11"/>
      <c r="D18" s="9" t="s">
        <v>56</v>
      </c>
      <c r="E18" s="9" t="s">
        <v>64</v>
      </c>
      <c r="F18" s="12">
        <v>1</v>
      </c>
      <c r="G18" s="12">
        <v>0.5</v>
      </c>
      <c r="H18" s="12">
        <v>1</v>
      </c>
      <c r="I18" s="10">
        <v>35000</v>
      </c>
      <c r="J18" s="10">
        <f t="shared" si="0"/>
        <v>17500</v>
      </c>
      <c r="K18" s="10"/>
      <c r="L18" s="9" t="s">
        <v>69</v>
      </c>
    </row>
    <row r="19" spans="1:12">
      <c r="A19" s="12"/>
      <c r="B19" s="9"/>
      <c r="C19" s="11"/>
      <c r="D19" s="9" t="s">
        <v>57</v>
      </c>
      <c r="E19" s="9" t="s">
        <v>64</v>
      </c>
      <c r="F19" s="12">
        <v>1</v>
      </c>
      <c r="G19" s="12">
        <v>0.5</v>
      </c>
      <c r="H19" s="12">
        <v>1</v>
      </c>
      <c r="I19" s="10">
        <v>35000</v>
      </c>
      <c r="J19" s="10">
        <f t="shared" si="0"/>
        <v>17500</v>
      </c>
      <c r="K19" s="10"/>
      <c r="L19" s="9" t="s">
        <v>69</v>
      </c>
    </row>
    <row r="20" spans="1:12">
      <c r="A20" s="12"/>
      <c r="B20" s="9"/>
      <c r="C20" s="11"/>
      <c r="D20" s="9" t="s">
        <v>57</v>
      </c>
      <c r="E20" s="9" t="s">
        <v>64</v>
      </c>
      <c r="F20" s="12">
        <v>1</v>
      </c>
      <c r="G20" s="12">
        <v>0.5</v>
      </c>
      <c r="H20" s="12">
        <v>1</v>
      </c>
      <c r="I20" s="10">
        <v>35000</v>
      </c>
      <c r="J20" s="10">
        <f t="shared" si="0"/>
        <v>17500</v>
      </c>
      <c r="K20" s="10"/>
      <c r="L20" s="9" t="s">
        <v>69</v>
      </c>
    </row>
    <row r="21" spans="1:12">
      <c r="A21" s="12"/>
      <c r="B21" s="9"/>
      <c r="C21" s="11"/>
      <c r="D21" s="9" t="s">
        <v>58</v>
      </c>
      <c r="E21" s="9" t="s">
        <v>64</v>
      </c>
      <c r="F21" s="12">
        <v>2</v>
      </c>
      <c r="G21" s="12">
        <v>0.5</v>
      </c>
      <c r="H21" s="12">
        <v>1</v>
      </c>
      <c r="I21" s="10">
        <v>35000</v>
      </c>
      <c r="J21" s="10">
        <f t="shared" si="0"/>
        <v>35000</v>
      </c>
      <c r="K21" s="10"/>
      <c r="L21" s="9" t="s">
        <v>69</v>
      </c>
    </row>
    <row r="22" spans="1:12">
      <c r="A22" s="12"/>
      <c r="B22" s="9"/>
      <c r="C22" s="11"/>
      <c r="D22" s="9" t="s">
        <v>59</v>
      </c>
      <c r="E22" s="9" t="s">
        <v>64</v>
      </c>
      <c r="F22" s="12">
        <v>1</v>
      </c>
      <c r="G22" s="12">
        <v>0.5</v>
      </c>
      <c r="H22" s="12">
        <v>1</v>
      </c>
      <c r="I22" s="10">
        <v>35000</v>
      </c>
      <c r="J22" s="10">
        <f t="shared" si="0"/>
        <v>17500</v>
      </c>
      <c r="K22" s="10"/>
      <c r="L22" s="9" t="s">
        <v>69</v>
      </c>
    </row>
    <row r="23" spans="1:12">
      <c r="A23" s="12"/>
      <c r="B23" s="9"/>
      <c r="C23" s="11"/>
      <c r="D23" s="9" t="s">
        <v>64</v>
      </c>
      <c r="E23" s="9" t="s">
        <v>64</v>
      </c>
      <c r="F23" s="12">
        <v>20</v>
      </c>
      <c r="G23" s="12">
        <v>1</v>
      </c>
      <c r="H23" s="12">
        <v>1</v>
      </c>
      <c r="I23" s="10">
        <v>35000</v>
      </c>
      <c r="J23" s="10">
        <f t="shared" si="0"/>
        <v>700000</v>
      </c>
      <c r="K23" s="10"/>
      <c r="L23" s="9" t="s">
        <v>69</v>
      </c>
    </row>
    <row r="24" spans="1:12">
      <c r="A24" s="12"/>
      <c r="B24" s="9"/>
      <c r="C24" s="11"/>
      <c r="D24" s="9" t="s">
        <v>64</v>
      </c>
      <c r="E24" s="9" t="s">
        <v>64</v>
      </c>
      <c r="F24" s="12">
        <v>75</v>
      </c>
      <c r="G24" s="12">
        <v>0.25</v>
      </c>
      <c r="H24" s="12">
        <v>1</v>
      </c>
      <c r="I24" s="10">
        <v>35000</v>
      </c>
      <c r="J24" s="10">
        <f t="shared" si="0"/>
        <v>656250</v>
      </c>
      <c r="K24" s="10"/>
      <c r="L24" s="9" t="s">
        <v>69</v>
      </c>
    </row>
    <row r="25" spans="1:12">
      <c r="A25" s="12"/>
      <c r="B25" s="9"/>
      <c r="C25" s="11">
        <v>43905</v>
      </c>
      <c r="D25" s="9" t="s">
        <v>60</v>
      </c>
      <c r="E25" s="9" t="s">
        <v>62</v>
      </c>
      <c r="F25" s="12">
        <v>1</v>
      </c>
      <c r="G25" s="12">
        <v>0.5</v>
      </c>
      <c r="H25" s="12">
        <v>1</v>
      </c>
      <c r="I25" s="10">
        <v>35000</v>
      </c>
      <c r="J25" s="10">
        <f t="shared" si="0"/>
        <v>17500</v>
      </c>
      <c r="K25" s="10"/>
      <c r="L25" s="9" t="s">
        <v>69</v>
      </c>
    </row>
    <row r="26" spans="1:12">
      <c r="A26" s="12"/>
      <c r="B26" s="9"/>
      <c r="C26" s="11"/>
      <c r="D26" s="9" t="s">
        <v>61</v>
      </c>
      <c r="E26" s="9" t="s">
        <v>62</v>
      </c>
      <c r="F26" s="12">
        <v>4</v>
      </c>
      <c r="G26" s="12">
        <v>1</v>
      </c>
      <c r="H26" s="12">
        <v>1</v>
      </c>
      <c r="I26" s="10">
        <v>35000</v>
      </c>
      <c r="J26" s="10">
        <f t="shared" si="0"/>
        <v>140000</v>
      </c>
      <c r="K26" s="10"/>
      <c r="L26" s="9" t="s">
        <v>69</v>
      </c>
    </row>
    <row r="27" spans="1:12">
      <c r="A27" s="12"/>
      <c r="B27" s="9"/>
      <c r="C27" s="11"/>
      <c r="D27" s="9" t="s">
        <v>67</v>
      </c>
      <c r="E27" s="9" t="s">
        <v>62</v>
      </c>
      <c r="F27" s="12">
        <v>3.5</v>
      </c>
      <c r="G27" s="12">
        <v>1</v>
      </c>
      <c r="H27" s="12">
        <v>1</v>
      </c>
      <c r="I27" s="10">
        <v>35000</v>
      </c>
      <c r="J27" s="10">
        <f t="shared" si="0"/>
        <v>122500</v>
      </c>
      <c r="K27" s="10"/>
      <c r="L27" s="9" t="s">
        <v>69</v>
      </c>
    </row>
    <row r="28" spans="1:12">
      <c r="A28" s="12"/>
      <c r="B28" s="9"/>
      <c r="C28" s="11">
        <v>43902</v>
      </c>
      <c r="D28" s="9" t="s">
        <v>68</v>
      </c>
      <c r="E28" s="9" t="s">
        <v>68</v>
      </c>
      <c r="F28" s="12">
        <v>50</v>
      </c>
      <c r="G28" s="12">
        <v>0.25</v>
      </c>
      <c r="H28" s="12">
        <v>1</v>
      </c>
      <c r="I28" s="10">
        <v>35000</v>
      </c>
      <c r="J28" s="10">
        <f t="shared" si="0"/>
        <v>437500</v>
      </c>
      <c r="K28" s="10"/>
      <c r="L28" s="9" t="s">
        <v>69</v>
      </c>
    </row>
    <row r="29" spans="1:12">
      <c r="A29" s="12"/>
      <c r="B29" s="9"/>
      <c r="C29" s="11">
        <v>43902</v>
      </c>
      <c r="D29" s="9" t="s">
        <v>32</v>
      </c>
      <c r="E29" s="9" t="s">
        <v>32</v>
      </c>
      <c r="F29" s="12">
        <v>50</v>
      </c>
      <c r="G29" s="12">
        <v>0.5</v>
      </c>
      <c r="H29" s="12">
        <v>1</v>
      </c>
      <c r="I29" s="10">
        <v>35000</v>
      </c>
      <c r="J29" s="10">
        <f t="shared" si="0"/>
        <v>875000</v>
      </c>
      <c r="K29" s="10"/>
      <c r="L29" s="9"/>
    </row>
    <row r="30" spans="1:12">
      <c r="A30" s="12"/>
      <c r="B30" s="9"/>
      <c r="C30" s="11"/>
      <c r="D30" s="9"/>
      <c r="E30" s="9"/>
      <c r="F30" s="23" t="s">
        <v>76</v>
      </c>
      <c r="G30" s="24"/>
      <c r="H30" s="24"/>
      <c r="I30" s="25"/>
      <c r="J30" s="10"/>
      <c r="K30" s="15">
        <f>SUM(J5:J29)</f>
        <v>3368750</v>
      </c>
      <c r="L30" s="9"/>
    </row>
    <row r="31" spans="1:12">
      <c r="A31" s="12">
        <v>2</v>
      </c>
      <c r="B31" s="9" t="s">
        <v>70</v>
      </c>
      <c r="C31" s="11">
        <v>43900</v>
      </c>
      <c r="D31" s="9" t="s">
        <v>78</v>
      </c>
      <c r="E31" s="9" t="s">
        <v>71</v>
      </c>
      <c r="F31" s="12"/>
      <c r="G31" s="12"/>
      <c r="H31" s="12">
        <v>22</v>
      </c>
      <c r="I31" s="10">
        <v>350000</v>
      </c>
      <c r="J31" s="10">
        <f>I31</f>
        <v>350000</v>
      </c>
      <c r="K31" s="10"/>
      <c r="L31" s="9" t="s">
        <v>77</v>
      </c>
    </row>
    <row r="32" spans="1:12">
      <c r="A32" s="12"/>
      <c r="B32" s="9"/>
      <c r="C32" s="11">
        <v>43912</v>
      </c>
      <c r="D32" s="9" t="s">
        <v>78</v>
      </c>
      <c r="E32" s="9" t="s">
        <v>72</v>
      </c>
      <c r="F32" s="12"/>
      <c r="G32" s="12"/>
      <c r="H32" s="12">
        <v>21</v>
      </c>
      <c r="I32" s="10">
        <v>200000</v>
      </c>
      <c r="J32" s="10">
        <f t="shared" ref="J32:J35" si="1">I32</f>
        <v>200000</v>
      </c>
      <c r="K32" s="10"/>
      <c r="L32" s="9" t="s">
        <v>77</v>
      </c>
    </row>
    <row r="33" spans="1:12">
      <c r="A33" s="12"/>
      <c r="B33" s="9"/>
      <c r="C33" s="11">
        <v>43902</v>
      </c>
      <c r="D33" s="9" t="s">
        <v>78</v>
      </c>
      <c r="E33" s="9" t="s">
        <v>73</v>
      </c>
      <c r="F33" s="12"/>
      <c r="G33" s="12"/>
      <c r="H33" s="12">
        <v>17</v>
      </c>
      <c r="I33" s="10">
        <v>200000</v>
      </c>
      <c r="J33" s="10">
        <f t="shared" si="1"/>
        <v>200000</v>
      </c>
      <c r="K33" s="10"/>
      <c r="L33" s="9" t="s">
        <v>77</v>
      </c>
    </row>
    <row r="34" spans="1:12">
      <c r="A34" s="12"/>
      <c r="B34" s="9"/>
      <c r="C34" s="11">
        <v>43909</v>
      </c>
      <c r="D34" s="9" t="s">
        <v>78</v>
      </c>
      <c r="E34" s="9" t="s">
        <v>74</v>
      </c>
      <c r="F34" s="12"/>
      <c r="G34" s="12"/>
      <c r="H34" s="12">
        <v>14</v>
      </c>
      <c r="I34" s="10">
        <v>200000</v>
      </c>
      <c r="J34" s="10">
        <f t="shared" si="1"/>
        <v>200000</v>
      </c>
      <c r="K34" s="10"/>
      <c r="L34" s="9" t="s">
        <v>77</v>
      </c>
    </row>
    <row r="35" spans="1:12">
      <c r="A35" s="12"/>
      <c r="B35" s="9"/>
      <c r="C35" s="11">
        <v>43916</v>
      </c>
      <c r="D35" s="9" t="s">
        <v>78</v>
      </c>
      <c r="E35" s="9" t="s">
        <v>75</v>
      </c>
      <c r="F35" s="12"/>
      <c r="G35" s="12"/>
      <c r="H35" s="12">
        <v>21</v>
      </c>
      <c r="I35" s="10">
        <v>250000</v>
      </c>
      <c r="J35" s="10">
        <f t="shared" si="1"/>
        <v>250000</v>
      </c>
      <c r="K35" s="10"/>
      <c r="L35" s="9" t="s">
        <v>77</v>
      </c>
    </row>
    <row r="36" spans="1:12">
      <c r="A36" s="12"/>
      <c r="B36" s="9"/>
      <c r="C36" s="11"/>
      <c r="D36" s="9"/>
      <c r="E36" s="9"/>
      <c r="F36" s="23" t="s">
        <v>76</v>
      </c>
      <c r="G36" s="24"/>
      <c r="H36" s="24"/>
      <c r="I36" s="25"/>
      <c r="J36" s="10"/>
      <c r="K36" s="15">
        <f>SUM(J31:J35)</f>
        <v>1200000</v>
      </c>
      <c r="L36" s="9"/>
    </row>
    <row r="37" spans="1:12">
      <c r="A37" s="12">
        <v>3</v>
      </c>
      <c r="B37" s="9" t="s">
        <v>85</v>
      </c>
      <c r="C37" s="11">
        <v>43900</v>
      </c>
      <c r="D37" s="9"/>
      <c r="E37" s="9" t="s">
        <v>86</v>
      </c>
      <c r="F37" s="12"/>
      <c r="G37" s="12"/>
      <c r="H37" s="12">
        <v>2</v>
      </c>
      <c r="I37" s="10">
        <v>200000</v>
      </c>
      <c r="J37" s="10">
        <f>I37*H37</f>
        <v>400000</v>
      </c>
      <c r="K37" s="2"/>
      <c r="L37" s="9"/>
    </row>
    <row r="38" spans="1:12">
      <c r="A38" s="12"/>
      <c r="B38" s="9"/>
      <c r="C38" s="9"/>
      <c r="D38" s="9"/>
      <c r="E38" s="9"/>
      <c r="F38" s="12"/>
      <c r="G38" s="12"/>
      <c r="H38" s="12"/>
      <c r="I38" s="10"/>
      <c r="J38" s="10"/>
      <c r="K38" s="15">
        <f>SUM(J37)</f>
        <v>400000</v>
      </c>
      <c r="L38" s="9"/>
    </row>
    <row r="39" spans="1:12" ht="15.75">
      <c r="F39" s="19" t="s">
        <v>19</v>
      </c>
      <c r="G39" s="19"/>
      <c r="H39" s="19"/>
      <c r="I39" s="19"/>
      <c r="K39" s="18">
        <f>SUM(K38,K36,K30)</f>
        <v>4968750</v>
      </c>
    </row>
    <row r="40" spans="1:12">
      <c r="G40" s="22"/>
      <c r="H40" s="22"/>
    </row>
  </sheetData>
  <mergeCells count="14">
    <mergeCell ref="A1:L1"/>
    <mergeCell ref="A2:L2"/>
    <mergeCell ref="F39:I39"/>
    <mergeCell ref="G40:H40"/>
    <mergeCell ref="F30:I30"/>
    <mergeCell ref="F36:I36"/>
    <mergeCell ref="F3:G3"/>
    <mergeCell ref="J3:J4"/>
    <mergeCell ref="E3:E4"/>
    <mergeCell ref="D3:D4"/>
    <mergeCell ref="C3:C4"/>
    <mergeCell ref="B3:B4"/>
    <mergeCell ref="A3:A4"/>
    <mergeCell ref="H3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6"/>
  <sheetViews>
    <sheetView topLeftCell="A3" workbookViewId="0">
      <selection activeCell="C27" sqref="C27"/>
    </sheetView>
  </sheetViews>
  <sheetFormatPr defaultRowHeight="15"/>
  <sheetData>
    <row r="1" spans="1:3">
      <c r="A1" s="12">
        <v>1</v>
      </c>
      <c r="B1" s="12">
        <v>0.5</v>
      </c>
      <c r="C1">
        <f>A1*B1</f>
        <v>0.5</v>
      </c>
    </row>
    <row r="2" spans="1:3">
      <c r="A2" s="12">
        <v>1</v>
      </c>
      <c r="B2" s="12">
        <v>0.5</v>
      </c>
      <c r="C2">
        <f t="shared" ref="C2:C25" si="0">A2*B2</f>
        <v>0.5</v>
      </c>
    </row>
    <row r="3" spans="1:3">
      <c r="A3" s="12">
        <v>1</v>
      </c>
      <c r="B3" s="12">
        <v>0.5</v>
      </c>
      <c r="C3">
        <f t="shared" si="0"/>
        <v>0.5</v>
      </c>
    </row>
    <row r="4" spans="1:3">
      <c r="A4" s="12">
        <v>3</v>
      </c>
      <c r="B4" s="12">
        <v>0.5</v>
      </c>
      <c r="C4">
        <f t="shared" si="0"/>
        <v>1.5</v>
      </c>
    </row>
    <row r="5" spans="1:3">
      <c r="A5" s="12">
        <v>1</v>
      </c>
      <c r="B5" s="12">
        <v>0.5</v>
      </c>
      <c r="C5">
        <f t="shared" si="0"/>
        <v>0.5</v>
      </c>
    </row>
    <row r="6" spans="1:3">
      <c r="A6" s="12">
        <v>4</v>
      </c>
      <c r="B6" s="12">
        <v>0.5</v>
      </c>
      <c r="C6">
        <f t="shared" si="0"/>
        <v>2</v>
      </c>
    </row>
    <row r="7" spans="1:3">
      <c r="A7" s="12">
        <v>1</v>
      </c>
      <c r="B7" s="12">
        <v>0.5</v>
      </c>
      <c r="C7">
        <f t="shared" si="0"/>
        <v>0.5</v>
      </c>
    </row>
    <row r="8" spans="1:3">
      <c r="A8" s="12">
        <v>1</v>
      </c>
      <c r="B8" s="12">
        <v>0.5</v>
      </c>
      <c r="C8">
        <f t="shared" si="0"/>
        <v>0.5</v>
      </c>
    </row>
    <row r="9" spans="1:3">
      <c r="A9" s="12">
        <v>1</v>
      </c>
      <c r="B9" s="12">
        <v>0.5</v>
      </c>
      <c r="C9">
        <f t="shared" si="0"/>
        <v>0.5</v>
      </c>
    </row>
    <row r="10" spans="1:3">
      <c r="A10" s="12">
        <v>1</v>
      </c>
      <c r="B10" s="12">
        <v>0.5</v>
      </c>
      <c r="C10">
        <f t="shared" si="0"/>
        <v>0.5</v>
      </c>
    </row>
    <row r="11" spans="1:3">
      <c r="A11" s="12">
        <v>1</v>
      </c>
      <c r="B11" s="12">
        <v>0.5</v>
      </c>
      <c r="C11">
        <f t="shared" si="0"/>
        <v>0.5</v>
      </c>
    </row>
    <row r="12" spans="1:3">
      <c r="A12" s="12">
        <v>1</v>
      </c>
      <c r="B12" s="12">
        <v>0.5</v>
      </c>
      <c r="C12">
        <f t="shared" si="0"/>
        <v>0.5</v>
      </c>
    </row>
    <row r="13" spans="1:3">
      <c r="A13" s="12">
        <v>1</v>
      </c>
      <c r="B13" s="12">
        <v>0.5</v>
      </c>
      <c r="C13">
        <f t="shared" si="0"/>
        <v>0.5</v>
      </c>
    </row>
    <row r="14" spans="1:3">
      <c r="A14" s="12">
        <v>1</v>
      </c>
      <c r="B14" s="12">
        <v>0.5</v>
      </c>
      <c r="C14">
        <f t="shared" si="0"/>
        <v>0.5</v>
      </c>
    </row>
    <row r="15" spans="1:3">
      <c r="A15" s="12">
        <v>1</v>
      </c>
      <c r="B15" s="12">
        <v>0.5</v>
      </c>
      <c r="C15">
        <f t="shared" si="0"/>
        <v>0.5</v>
      </c>
    </row>
    <row r="16" spans="1:3">
      <c r="A16" s="12">
        <v>1</v>
      </c>
      <c r="B16" s="12">
        <v>0.5</v>
      </c>
      <c r="C16">
        <f t="shared" si="0"/>
        <v>0.5</v>
      </c>
    </row>
    <row r="17" spans="1:3">
      <c r="A17" s="12">
        <v>2</v>
      </c>
      <c r="B17" s="12">
        <v>0.5</v>
      </c>
      <c r="C17">
        <f t="shared" si="0"/>
        <v>1</v>
      </c>
    </row>
    <row r="18" spans="1:3">
      <c r="A18" s="12">
        <v>1</v>
      </c>
      <c r="B18" s="12">
        <v>0.5</v>
      </c>
      <c r="C18">
        <f t="shared" si="0"/>
        <v>0.5</v>
      </c>
    </row>
    <row r="19" spans="1:3">
      <c r="A19" s="12">
        <v>20</v>
      </c>
      <c r="B19" s="12">
        <v>1</v>
      </c>
      <c r="C19">
        <f t="shared" si="0"/>
        <v>20</v>
      </c>
    </row>
    <row r="20" spans="1:3">
      <c r="A20" s="12">
        <v>75</v>
      </c>
      <c r="B20" s="12">
        <v>0.25</v>
      </c>
      <c r="C20">
        <f t="shared" si="0"/>
        <v>18.75</v>
      </c>
    </row>
    <row r="21" spans="1:3">
      <c r="A21" s="12">
        <v>1</v>
      </c>
      <c r="B21" s="12">
        <v>0.5</v>
      </c>
      <c r="C21">
        <f t="shared" si="0"/>
        <v>0.5</v>
      </c>
    </row>
    <row r="22" spans="1:3">
      <c r="A22" s="12">
        <v>4</v>
      </c>
      <c r="B22" s="12">
        <v>1</v>
      </c>
      <c r="C22">
        <f t="shared" si="0"/>
        <v>4</v>
      </c>
    </row>
    <row r="23" spans="1:3">
      <c r="A23" s="12">
        <v>3.5</v>
      </c>
      <c r="B23" s="12">
        <v>1</v>
      </c>
      <c r="C23">
        <f t="shared" si="0"/>
        <v>3.5</v>
      </c>
    </row>
    <row r="24" spans="1:3">
      <c r="A24" s="12">
        <v>50</v>
      </c>
      <c r="B24" s="12">
        <v>0.25</v>
      </c>
      <c r="C24">
        <f t="shared" si="0"/>
        <v>12.5</v>
      </c>
    </row>
    <row r="25" spans="1:3">
      <c r="A25" s="12">
        <v>50</v>
      </c>
      <c r="B25" s="12">
        <v>0.5</v>
      </c>
      <c r="C25">
        <f t="shared" si="0"/>
        <v>25</v>
      </c>
    </row>
    <row r="26" spans="1:3">
      <c r="C26">
        <f>SUM(C1:C25)</f>
        <v>96.25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JAN'20</vt:lpstr>
      <vt:lpstr>FEB</vt:lpstr>
      <vt:lpstr>Mar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Win 7</cp:lastModifiedBy>
  <dcterms:created xsi:type="dcterms:W3CDTF">2018-12-23T12:59:23Z</dcterms:created>
  <dcterms:modified xsi:type="dcterms:W3CDTF">2020-02-29T07:36:20Z</dcterms:modified>
</cp:coreProperties>
</file>