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45" windowWidth="18435" windowHeight="6900"/>
  </bookViews>
  <sheets>
    <sheet name="RINCIAN BIAYA" sheetId="1" r:id="rId1"/>
  </sheets>
  <definedNames>
    <definedName name="_xlnm._FilterDatabase" localSheetId="0" hidden="1">'RINCIAN BIAYA'!$A$2:$L$142</definedName>
  </definedNames>
  <calcPr calcId="144525"/>
</workbook>
</file>

<file path=xl/calcChain.xml><?xml version="1.0" encoding="utf-8"?>
<calcChain xmlns="http://schemas.openxmlformats.org/spreadsheetml/2006/main">
  <c r="K138" i="1" l="1"/>
  <c r="J4" i="1"/>
  <c r="J121" i="1"/>
  <c r="J122" i="1"/>
  <c r="J123" i="1"/>
  <c r="J120" i="1"/>
  <c r="J132" i="1"/>
  <c r="J130" i="1"/>
  <c r="K140" i="1"/>
  <c r="J129" i="1"/>
  <c r="J138" i="1"/>
  <c r="J115" i="1" l="1"/>
  <c r="J116" i="1"/>
  <c r="J117" i="1"/>
  <c r="J139" i="1" l="1"/>
  <c r="J137" i="1" l="1"/>
  <c r="J136" i="1"/>
  <c r="J124" i="1"/>
  <c r="J125" i="1"/>
  <c r="J126" i="1"/>
  <c r="J127" i="1"/>
  <c r="J128" i="1"/>
  <c r="J119" i="1" l="1"/>
  <c r="J118" i="1"/>
  <c r="J131" i="1" l="1"/>
  <c r="K133" i="1" s="1"/>
  <c r="K141" i="1" s="1"/>
  <c r="J134" i="1"/>
  <c r="K135" i="1" s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<sst xmlns="http://schemas.openxmlformats.org/spreadsheetml/2006/main" count="427" uniqueCount="159">
  <si>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</si>
  <si>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</si>
  <si>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</si>
  <si>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</si>
  <si>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</si>
  <si>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</si>
  <si>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</si>
  <si>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</si>
  <si>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</si>
  <si>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</si>
  <si>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</si>
  <si>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</si>
  <si>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</si>
  <si>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MMT NAMA TOKO</t>
  </si>
  <si>
    <t>SPANDUK VINIL NAMA TOKO</t>
  </si>
  <si>
    <t>PASAR WONOKRIYO</t>
  </si>
  <si>
    <t>PASAR PETANAHAN</t>
  </si>
  <si>
    <t>TOKO SUPRI</t>
  </si>
  <si>
    <t>PASAR GIWANGRETNO</t>
  </si>
  <si>
    <t>PASAR SRUNI</t>
  </si>
  <si>
    <t>PASAR BANYUMAS</t>
  </si>
  <si>
    <t>BU SITI</t>
  </si>
  <si>
    <t>PASAR KARANGANYAR</t>
  </si>
  <si>
    <t>TOKO YUNI</t>
  </si>
  <si>
    <t xml:space="preserve">PASAR SEGAMAS </t>
  </si>
  <si>
    <t>PAK PARNO</t>
  </si>
  <si>
    <t xml:space="preserve">PASAR SOKARAJA </t>
  </si>
  <si>
    <t>BU WARNI</t>
  </si>
  <si>
    <t xml:space="preserve">PASAR CERME </t>
  </si>
  <si>
    <t xml:space="preserve">PASAR LARANGAN </t>
  </si>
  <si>
    <t>PASAR CILONGOK</t>
  </si>
  <si>
    <t>PASAR SAMPANG</t>
  </si>
  <si>
    <t>PASAR TANJUNGSARI</t>
  </si>
  <si>
    <t>PAPAN NAMA PASAR</t>
  </si>
  <si>
    <t>BIAYA IZIN Rp 30.000/M/BLN (1 tahun)</t>
  </si>
  <si>
    <t>SUB TOTAL</t>
  </si>
  <si>
    <t>BIAYA PASANG PNT</t>
  </si>
  <si>
    <t>PAPAN NAMA TOKO</t>
  </si>
  <si>
    <t>AREA KERJA SPR + MD</t>
  </si>
  <si>
    <t>BIAYA PASANG PNT 780 YANG BELUM DATANG</t>
  </si>
  <si>
    <t>GRAND TOTAL</t>
  </si>
  <si>
    <t>BU MILAH</t>
  </si>
  <si>
    <t>BU ATUN BUMBON</t>
  </si>
  <si>
    <t>TOKO BRAYAN</t>
  </si>
  <si>
    <t>BU NANI</t>
  </si>
  <si>
    <t>BU SUGENG</t>
  </si>
  <si>
    <t>PAK WANDI</t>
  </si>
  <si>
    <t>BU SUTINI</t>
  </si>
  <si>
    <t>BU SAMUN</t>
  </si>
  <si>
    <t>BU NUNUNG</t>
  </si>
  <si>
    <t>BU KIRNO</t>
  </si>
  <si>
    <t>BU JALIL</t>
  </si>
  <si>
    <t>TOKO AMANAH AYAM (JUAL AYAM POTONG) MENERIMA PESANAN JAWA &amp; LEHOR PENITIPAN SEPEDA &amp; MOTOR</t>
  </si>
  <si>
    <t>JL KOLOPAKING</t>
  </si>
  <si>
    <t>MBA SITRI</t>
  </si>
  <si>
    <t>PASAR SUMPIUH</t>
  </si>
  <si>
    <t>BU SUNARTI</t>
  </si>
  <si>
    <t>BU MURSINAH</t>
  </si>
  <si>
    <t>BU MARIYAH</t>
  </si>
  <si>
    <t>BU SUSANTI</t>
  </si>
  <si>
    <t>BU MARYATI</t>
  </si>
  <si>
    <t>BU SOBARI</t>
  </si>
  <si>
    <t>BU TATI</t>
  </si>
  <si>
    <t>BU LILIS</t>
  </si>
  <si>
    <t>BU SUCI</t>
  </si>
  <si>
    <t>TOKO KUSWATI</t>
  </si>
  <si>
    <t>TOKO TEMBAKAU PAK SUHADI</t>
  </si>
  <si>
    <t>PASAR BURUNG KEBUMEN</t>
  </si>
  <si>
    <t xml:space="preserve">PASAR KEPUTIAN </t>
  </si>
  <si>
    <t>PASAR KUTOWINANGUN</t>
  </si>
  <si>
    <t>PASAR PREMBUN</t>
  </si>
  <si>
    <t>BU MUJI</t>
  </si>
  <si>
    <t>PASAR PURWOGONDO</t>
  </si>
  <si>
    <t xml:space="preserve">BU MARYO TERIMA PESANAN HAJATAN DAN SEMBAKO  NO HP(082322506045) </t>
  </si>
  <si>
    <t>TK INDAH</t>
  </si>
  <si>
    <t>BU WARKEM</t>
  </si>
  <si>
    <t>MAS EKO/YANTO</t>
  </si>
  <si>
    <t>BU KALIMAH</t>
  </si>
  <si>
    <t>BU ROHMAH</t>
  </si>
  <si>
    <t>BU NARSO</t>
  </si>
  <si>
    <t>BU SUKINAH</t>
  </si>
  <si>
    <t>BU MISWEN</t>
  </si>
  <si>
    <t xml:space="preserve">BU SUPRI BLOCK C MENYEDIAKAN SEMBAKOKOMPLIT NO HP (082136727288) </t>
  </si>
  <si>
    <t>BU INDAH</t>
  </si>
  <si>
    <t>BU RETNO KIOS A 72</t>
  </si>
  <si>
    <t xml:space="preserve">PASAR BOBOTSARI </t>
  </si>
  <si>
    <t>BU RETNO  KIOS A 72</t>
  </si>
  <si>
    <t xml:space="preserve">BU MARTINI  KIOS A 94 </t>
  </si>
  <si>
    <t>BU LISA  KIOS A 90</t>
  </si>
  <si>
    <t>BU HJ MUS KIOS A117</t>
  </si>
  <si>
    <t>MAS FADIL GESEK KIOS A129</t>
  </si>
  <si>
    <t>PAK ROHMAN KENTANG KIOS A121</t>
  </si>
  <si>
    <t>PAK SOBRI CINCAU KIOS A119</t>
  </si>
  <si>
    <t>BU SUNARTO KIOS A120</t>
  </si>
  <si>
    <t>BU WARNO KIOS B 98</t>
  </si>
  <si>
    <t>TK IMAM MBAKO KIOS B113</t>
  </si>
  <si>
    <t>BU HJ NUR KIOS B 99</t>
  </si>
  <si>
    <t>BU HJ NUR BLOK B 114</t>
  </si>
  <si>
    <t>MAS TRISNO BLOK B100-101</t>
  </si>
  <si>
    <t>PAK DIRMAN BLOK B 122-123</t>
  </si>
  <si>
    <t>BU SUPRIATI BLOK B69-70</t>
  </si>
  <si>
    <t>BU NGATIJAN BLOK B64</t>
  </si>
  <si>
    <t>BU INDRI BLOK B 28</t>
  </si>
  <si>
    <t xml:space="preserve">BU NARSO </t>
  </si>
  <si>
    <t>BU NUR</t>
  </si>
  <si>
    <t>PASAR KARANG LEWAS</t>
  </si>
  <si>
    <t>BU KAR</t>
  </si>
  <si>
    <t xml:space="preserve">PASAR KARANG LEWAS </t>
  </si>
  <si>
    <t>MBA ROSIDAH</t>
  </si>
  <si>
    <t>TK RIDHO ILAHI</t>
  </si>
  <si>
    <t xml:space="preserve">BANJARNEGARA </t>
  </si>
  <si>
    <t>TK POJOK</t>
  </si>
  <si>
    <t>BU MAENAH</t>
  </si>
  <si>
    <t xml:space="preserve">TK TUMPANG SARI </t>
  </si>
  <si>
    <t>BU WURYATI</t>
  </si>
  <si>
    <t>KELAPA PARUD DAN GILING BUMBU</t>
  </si>
  <si>
    <t>KELAPA PARUD</t>
  </si>
  <si>
    <t>TOKO PLASTIK MBA PUR</t>
  </si>
  <si>
    <t>TOKO BU YANI, SAYUR DAN BUMBON</t>
  </si>
  <si>
    <t>TOKO SAYUR DAN BUMBON BU HJ.MUR</t>
  </si>
  <si>
    <t>TOKO AS</t>
  </si>
  <si>
    <t>LEDUG</t>
  </si>
  <si>
    <t>PAPAN NAMA PASAR SEGAMAS PURBALINGGA</t>
  </si>
  <si>
    <t>BIAYA IZIN / RESTRIBUSI PASAR</t>
  </si>
  <si>
    <t>1/3/2020 - 30/02/2021</t>
  </si>
  <si>
    <t>PKK PASAR PAGI</t>
  </si>
  <si>
    <t>STICKER VINIL UNTUK GEROGAK PKK</t>
  </si>
  <si>
    <t>SUNKARA TCA 65ml</t>
  </si>
  <si>
    <t>STICKER VINYL UNTUK TOSSA PKK PASAR PAGI</t>
  </si>
  <si>
    <t>KOMPENSASI PEMASANGAN STICKER VINYL TOSSA PKK PASAR PAGI (20 UNIT TOSSA @1KRTN)</t>
  </si>
  <si>
    <t>STICKER VINYL TOSSA LONG (BELAKANG)</t>
  </si>
  <si>
    <t>STICKER VINYL TOSSA LONG (SAMPING KANAN KIRI)</t>
  </si>
  <si>
    <t>STICKER VINYL TOSSA SHORT (SAMPING KANAN KIRI)</t>
  </si>
  <si>
    <t>STICKER VINYL TOSSA SHORT (BELAKANG)</t>
  </si>
  <si>
    <t>SMK N 3 PURWOKERTO</t>
  </si>
  <si>
    <t>SMK MARDIKENYA PURWOKERTO</t>
  </si>
  <si>
    <t>JL.MARDIKENYA BERUBAHAN PWT</t>
  </si>
  <si>
    <t>JL. A YANI PWT</t>
  </si>
  <si>
    <t>SETIAP SISWI MENDAPAT SUNKARA TCA 1PCS, DIBAGIKAN PADA SAAT JADWAL PRAKTEK MASAK</t>
  </si>
  <si>
    <t>RINCIAN AKTIFITAS PROMOSI DAN KEBUTUHAN BIAYA LPAP MARET 2020</t>
  </si>
  <si>
    <t>SAMPLING</t>
  </si>
  <si>
    <t>CV.CATRA UPAYA</t>
  </si>
  <si>
    <t>JL.BIMA JATIWINANGUN</t>
  </si>
  <si>
    <t>SUPORT NDC 220 UNTUK  ACARA SUKURAN KANTOR DAN GUDANG BARU CV.CATRA UPAYA</t>
  </si>
  <si>
    <t>BU IIN ONDE ONDE DAN ANEKA JAJANAN</t>
  </si>
  <si>
    <t>PASAR BANJAR NEGARA</t>
  </si>
  <si>
    <t>BU KUS ONDE ONDE DAN ANEKA JAJANAN</t>
  </si>
  <si>
    <t>MAS YOYON CAMBAH DAN DAGE</t>
  </si>
  <si>
    <t>STICKER VINYL + IMPRABOARD</t>
  </si>
  <si>
    <t>STICKER VINYL+ IMPRABOARD</t>
  </si>
  <si>
    <t>TK.JADI BARU KEBUMEN</t>
  </si>
  <si>
    <t>SMK N 1 AMBAL KEBUMEN</t>
  </si>
  <si>
    <t>AMBAL KEBUMEN</t>
  </si>
  <si>
    <t>TK JADIBARU KROYA</t>
  </si>
  <si>
    <t>CV. AROMA</t>
  </si>
  <si>
    <t>BANDING GONDOLA /RAK SELVING</t>
  </si>
  <si>
    <t>STICKER VINYL+ IMPRABOARD (BRANDING GONDOLA) KANAN KIRI</t>
  </si>
  <si>
    <t>STICKER VINYL+ IMPRABOARD (BRANDING GONDOLA) DEPAN</t>
  </si>
  <si>
    <t>AROMA &amp; JADI 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</si>
</sst>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[$-409]d\-m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4" fillId="3" borderId="7" xfId="0" applyFont="1" applyFill="1" applyBorder="1"/>
    <xf numFmtId="164" fontId="6" fillId="0" borderId="8" xfId="0" applyNumberFormat="1" applyFont="1" applyBorder="1"/>
    <xf numFmtId="0" fontId="6" fillId="0" borderId="9" xfId="2" applyFont="1" applyFill="1" applyBorder="1"/>
    <xf numFmtId="0" fontId="6" fillId="0" borderId="9" xfId="0" applyFont="1" applyFill="1" applyBorder="1"/>
    <xf numFmtId="0" fontId="6" fillId="0" borderId="9" xfId="3" applyFont="1" applyFill="1" applyBorder="1" applyAlignment="1">
      <alignment horizontal="center"/>
    </xf>
    <xf numFmtId="41" fontId="6" fillId="0" borderId="9" xfId="1" applyFont="1" applyFill="1" applyBorder="1" applyAlignment="1">
      <alignment horizontal="center"/>
    </xf>
    <xf numFmtId="41" fontId="5" fillId="0" borderId="9" xfId="1" applyFont="1" applyBorder="1"/>
    <xf numFmtId="41" fontId="4" fillId="0" borderId="7" xfId="1" applyFont="1" applyBorder="1"/>
    <xf numFmtId="0" fontId="5" fillId="0" borderId="10" xfId="0" applyFont="1" applyFill="1" applyBorder="1"/>
    <xf numFmtId="0" fontId="5" fillId="0" borderId="8" xfId="0" applyFont="1" applyFill="1" applyBorder="1"/>
    <xf numFmtId="0" fontId="4" fillId="0" borderId="8" xfId="0" applyFont="1" applyBorder="1"/>
    <xf numFmtId="0" fontId="6" fillId="0" borderId="8" xfId="2" applyFont="1" applyFill="1" applyBorder="1"/>
    <xf numFmtId="0" fontId="6" fillId="0" borderId="8" xfId="0" applyFont="1" applyFill="1" applyBorder="1"/>
    <xf numFmtId="0" fontId="6" fillId="0" borderId="8" xfId="3" applyFont="1" applyFill="1" applyBorder="1" applyAlignment="1">
      <alignment horizontal="center"/>
    </xf>
    <xf numFmtId="41" fontId="4" fillId="0" borderId="8" xfId="1" applyFont="1" applyBorder="1"/>
    <xf numFmtId="0" fontId="5" fillId="0" borderId="8" xfId="4" applyFont="1" applyFill="1" applyBorder="1"/>
    <xf numFmtId="0" fontId="4" fillId="0" borderId="1" xfId="0" applyFont="1" applyBorder="1"/>
    <xf numFmtId="0" fontId="6" fillId="0" borderId="1" xfId="0" applyFont="1" applyFill="1" applyBorder="1"/>
    <xf numFmtId="0" fontId="8" fillId="0" borderId="8" xfId="0" applyFont="1" applyBorder="1" applyAlignment="1"/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/>
    <xf numFmtId="0" fontId="4" fillId="0" borderId="8" xfId="0" applyFont="1" applyBorder="1" applyAlignment="1"/>
    <xf numFmtId="0" fontId="5" fillId="0" borderId="8" xfId="0" applyFont="1" applyBorder="1"/>
    <xf numFmtId="164" fontId="5" fillId="0" borderId="9" xfId="0" applyNumberFormat="1" applyFont="1" applyBorder="1" applyAlignment="1"/>
    <xf numFmtId="0" fontId="5" fillId="5" borderId="8" xfId="0" applyFont="1" applyFill="1" applyBorder="1"/>
    <xf numFmtId="41" fontId="4" fillId="3" borderId="5" xfId="1" applyFont="1" applyFill="1" applyBorder="1"/>
    <xf numFmtId="0" fontId="4" fillId="6" borderId="9" xfId="0" applyFont="1" applyFill="1" applyBorder="1"/>
    <xf numFmtId="164" fontId="5" fillId="0" borderId="9" xfId="0" applyNumberFormat="1" applyFont="1" applyBorder="1"/>
    <xf numFmtId="0" fontId="5" fillId="0" borderId="9" xfId="0" applyFont="1" applyBorder="1"/>
    <xf numFmtId="41" fontId="4" fillId="0" borderId="9" xfId="1" applyFont="1" applyBorder="1"/>
    <xf numFmtId="0" fontId="4" fillId="0" borderId="5" xfId="0" applyFont="1" applyBorder="1"/>
    <xf numFmtId="164" fontId="5" fillId="0" borderId="5" xfId="0" applyNumberFormat="1" applyFont="1" applyBorder="1"/>
    <xf numFmtId="0" fontId="5" fillId="0" borderId="5" xfId="0" applyFont="1" applyBorder="1"/>
    <xf numFmtId="41" fontId="4" fillId="6" borderId="5" xfId="1" applyFont="1" applyFill="1" applyBorder="1"/>
    <xf numFmtId="41" fontId="5" fillId="0" borderId="0" xfId="1" applyFont="1"/>
    <xf numFmtId="41" fontId="4" fillId="0" borderId="0" xfId="1" applyFont="1"/>
    <xf numFmtId="0" fontId="4" fillId="4" borderId="9" xfId="0" applyFont="1" applyFill="1" applyBorder="1"/>
    <xf numFmtId="0" fontId="9" fillId="0" borderId="8" xfId="0" applyFont="1" applyFill="1" applyBorder="1" applyAlignment="1"/>
    <xf numFmtId="0" fontId="8" fillId="0" borderId="8" xfId="0" applyFont="1" applyFill="1" applyBorder="1" applyAlignment="1"/>
    <xf numFmtId="0" fontId="8" fillId="0" borderId="8" xfId="0" applyFont="1" applyFill="1" applyBorder="1" applyAlignment="1">
      <alignment horizontal="center"/>
    </xf>
    <xf numFmtId="41" fontId="5" fillId="0" borderId="9" xfId="1" applyFont="1" applyFill="1" applyBorder="1"/>
    <xf numFmtId="41" fontId="5" fillId="0" borderId="0" xfId="0" applyNumberFormat="1" applyFont="1"/>
    <xf numFmtId="0" fontId="4" fillId="6" borderId="11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41" fontId="2" fillId="7" borderId="16" xfId="1" applyFont="1" applyFill="1" applyBorder="1" applyAlignment="1">
      <alignment vertical="center"/>
    </xf>
    <xf numFmtId="41" fontId="2" fillId="7" borderId="9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/>
    </xf>
    <xf numFmtId="41" fontId="4" fillId="0" borderId="4" xfId="1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4" fillId="0" borderId="8" xfId="5" applyFont="1" applyBorder="1"/>
    <xf numFmtId="43" fontId="4" fillId="0" borderId="8" xfId="1" applyNumberFormat="1" applyFont="1" applyBorder="1"/>
  </cellXfs>
  <cellStyles count="6">
    <cellStyle name="Comma" xfId="5" builtinId="3"/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abSelected="1" topLeftCell="E115" zoomScale="85" zoomScaleNormal="85" workbookViewId="0">
      <selection activeCell="L26" sqref="L26"/>
    </sheetView>
  </sheetViews>
  <sheetFormatPr defaultRowHeight="12.75" x14ac:dyDescent="0.2"/>
  <cols>
    <col min="1" max="1" width="4.5703125" style="6" customWidth="1"/>
    <col min="2" max="2" width="27.28515625" style="6" customWidth="1"/>
    <col min="3" max="3" width="18.5703125" style="6" bestFit="1" customWidth="1"/>
    <col min="4" max="4" width="88.42578125" style="6" bestFit="1" customWidth="1"/>
    <col min="5" max="5" width="31" style="6" customWidth="1"/>
    <col min="6" max="6" width="11.5703125" style="6" customWidth="1"/>
    <col min="7" max="9" width="11" style="6" customWidth="1"/>
    <col min="10" max="10" width="13.85546875" style="43" customWidth="1"/>
    <col min="11" max="11" width="16" style="44" customWidth="1"/>
    <col min="12" max="12" width="74" style="6" bestFit="1" customWidth="1"/>
    <col min="13" max="13" width="26.85546875" style="6" bestFit="1" customWidth="1"/>
    <col min="14" max="14" width="13.85546875" style="6" bestFit="1" customWidth="1"/>
    <col min="15" max="15" width="10.28515625" style="6" bestFit="1" customWidth="1"/>
    <col min="16" max="16384" width="9.140625" style="6"/>
  </cols>
  <sheetData>
    <row r="1" spans="1:12" s="3" customFormat="1" ht="15.75" x14ac:dyDescent="0.25">
      <c r="A1" s="1" t="s">
        <v>139</v>
      </c>
      <c r="B1" s="2"/>
      <c r="C1" s="1"/>
      <c r="D1" s="2"/>
      <c r="J1" s="4"/>
      <c r="K1" s="5"/>
    </row>
    <row r="2" spans="1:12" x14ac:dyDescent="0.2">
      <c r="A2" s="62" t="s">
        <v>0</v>
      </c>
      <c r="B2" s="62" t="s">
        <v>1</v>
      </c>
      <c r="C2" s="62" t="s">
        <v>2</v>
      </c>
      <c r="D2" s="62" t="s">
        <v>3</v>
      </c>
      <c r="E2" s="62" t="s">
        <v>4</v>
      </c>
      <c r="F2" s="74" t="s">
        <v>5</v>
      </c>
      <c r="G2" s="75"/>
      <c r="H2" s="62" t="s">
        <v>6</v>
      </c>
      <c r="I2" s="64" t="s">
        <v>7</v>
      </c>
      <c r="J2" s="66" t="s">
        <v>8</v>
      </c>
      <c r="K2" s="66" t="s">
        <v>9</v>
      </c>
      <c r="L2" s="62" t="s">
        <v>10</v>
      </c>
    </row>
    <row r="3" spans="1:12" ht="13.5" thickBot="1" x14ac:dyDescent="0.25">
      <c r="A3" s="63"/>
      <c r="B3" s="63"/>
      <c r="C3" s="63"/>
      <c r="D3" s="63"/>
      <c r="E3" s="63"/>
      <c r="F3" s="7" t="s">
        <v>11</v>
      </c>
      <c r="G3" s="7" t="s">
        <v>12</v>
      </c>
      <c r="H3" s="63"/>
      <c r="I3" s="65"/>
      <c r="J3" s="67"/>
      <c r="K3" s="67"/>
      <c r="L3" s="63"/>
    </row>
    <row r="4" spans="1:12" x14ac:dyDescent="0.2">
      <c r="A4" s="8">
        <v>1</v>
      </c>
      <c r="B4" s="9" t="s">
        <v>13</v>
      </c>
      <c r="C4" s="10">
        <v>43913</v>
      </c>
      <c r="D4" s="11" t="s">
        <v>41</v>
      </c>
      <c r="E4" s="12" t="s">
        <v>22</v>
      </c>
      <c r="F4" s="13">
        <v>2</v>
      </c>
      <c r="G4" s="13">
        <v>0.4</v>
      </c>
      <c r="H4" s="13">
        <v>1</v>
      </c>
      <c r="I4" s="14">
        <v>25000</v>
      </c>
      <c r="J4" s="15">
        <f>(F4*G4*H4)*I4</f>
        <v>20000</v>
      </c>
      <c r="K4" s="16"/>
      <c r="L4" s="17" t="s">
        <v>14</v>
      </c>
    </row>
    <row r="5" spans="1:12" x14ac:dyDescent="0.2">
      <c r="A5" s="18"/>
      <c r="B5" s="19"/>
      <c r="C5" s="10">
        <v>43913</v>
      </c>
      <c r="D5" s="20" t="s">
        <v>41</v>
      </c>
      <c r="E5" s="21" t="s">
        <v>22</v>
      </c>
      <c r="F5" s="22">
        <v>2.5</v>
      </c>
      <c r="G5" s="22">
        <v>0.25</v>
      </c>
      <c r="H5" s="13">
        <v>1</v>
      </c>
      <c r="I5" s="14">
        <v>25000</v>
      </c>
      <c r="J5" s="15">
        <f t="shared" ref="J4:J67" si="0">(F5*G5*H5)*I5</f>
        <v>15625</v>
      </c>
      <c r="K5" s="23"/>
      <c r="L5" s="18" t="s">
        <v>14</v>
      </c>
    </row>
    <row r="6" spans="1:12" x14ac:dyDescent="0.2">
      <c r="A6" s="18"/>
      <c r="B6" s="19"/>
      <c r="C6" s="10">
        <v>43913</v>
      </c>
      <c r="D6" s="20" t="s">
        <v>41</v>
      </c>
      <c r="E6" s="21" t="s">
        <v>22</v>
      </c>
      <c r="F6" s="22">
        <v>2.5</v>
      </c>
      <c r="G6" s="22">
        <v>0.25</v>
      </c>
      <c r="H6" s="13">
        <v>1</v>
      </c>
      <c r="I6" s="14">
        <v>25000</v>
      </c>
      <c r="J6" s="15">
        <f t="shared" si="0"/>
        <v>15625</v>
      </c>
      <c r="K6" s="23"/>
      <c r="L6" s="18" t="s">
        <v>14</v>
      </c>
    </row>
    <row r="7" spans="1:12" x14ac:dyDescent="0.2">
      <c r="A7" s="18"/>
      <c r="B7" s="19"/>
      <c r="C7" s="10">
        <v>43913</v>
      </c>
      <c r="D7" s="20" t="s">
        <v>42</v>
      </c>
      <c r="E7" s="21" t="s">
        <v>22</v>
      </c>
      <c r="F7" s="22">
        <v>4</v>
      </c>
      <c r="G7" s="22">
        <v>1</v>
      </c>
      <c r="H7" s="13">
        <v>1</v>
      </c>
      <c r="I7" s="14">
        <v>25000</v>
      </c>
      <c r="J7" s="15">
        <f t="shared" si="0"/>
        <v>100000</v>
      </c>
      <c r="K7" s="23"/>
      <c r="L7" s="18" t="s">
        <v>14</v>
      </c>
    </row>
    <row r="8" spans="1:12" x14ac:dyDescent="0.2">
      <c r="A8" s="18"/>
      <c r="B8" s="19"/>
      <c r="C8" s="10">
        <v>43906</v>
      </c>
      <c r="D8" s="24" t="s">
        <v>43</v>
      </c>
      <c r="E8" s="24" t="s">
        <v>20</v>
      </c>
      <c r="F8" s="22">
        <v>3.3</v>
      </c>
      <c r="G8" s="22">
        <v>1</v>
      </c>
      <c r="H8" s="13">
        <v>1</v>
      </c>
      <c r="I8" s="14">
        <v>25000</v>
      </c>
      <c r="J8" s="15">
        <f t="shared" si="0"/>
        <v>82500</v>
      </c>
      <c r="K8" s="23"/>
      <c r="L8" s="18" t="s">
        <v>14</v>
      </c>
    </row>
    <row r="9" spans="1:12" x14ac:dyDescent="0.2">
      <c r="A9" s="18"/>
      <c r="B9" s="19"/>
      <c r="C9" s="10">
        <v>43906</v>
      </c>
      <c r="D9" s="24" t="s">
        <v>44</v>
      </c>
      <c r="E9" s="24" t="s">
        <v>20</v>
      </c>
      <c r="F9" s="22">
        <v>2.5</v>
      </c>
      <c r="G9" s="22">
        <v>0.5</v>
      </c>
      <c r="H9" s="13">
        <v>1</v>
      </c>
      <c r="I9" s="14">
        <v>25000</v>
      </c>
      <c r="J9" s="15">
        <f t="shared" si="0"/>
        <v>31250</v>
      </c>
      <c r="K9" s="23"/>
      <c r="L9" s="18" t="s">
        <v>14</v>
      </c>
    </row>
    <row r="10" spans="1:12" x14ac:dyDescent="0.2">
      <c r="A10" s="18"/>
      <c r="B10" s="19"/>
      <c r="C10" s="10">
        <v>43906</v>
      </c>
      <c r="D10" s="24" t="s">
        <v>44</v>
      </c>
      <c r="E10" s="24" t="s">
        <v>20</v>
      </c>
      <c r="F10" s="22">
        <v>2.5</v>
      </c>
      <c r="G10" s="22">
        <v>0.5</v>
      </c>
      <c r="H10" s="13">
        <v>1</v>
      </c>
      <c r="I10" s="14">
        <v>25000</v>
      </c>
      <c r="J10" s="15">
        <f t="shared" si="0"/>
        <v>31250</v>
      </c>
      <c r="K10" s="23"/>
      <c r="L10" s="18" t="s">
        <v>14</v>
      </c>
    </row>
    <row r="11" spans="1:12" x14ac:dyDescent="0.2">
      <c r="A11" s="18"/>
      <c r="B11" s="19"/>
      <c r="C11" s="10">
        <v>43906</v>
      </c>
      <c r="D11" s="24" t="s">
        <v>45</v>
      </c>
      <c r="E11" s="24" t="s">
        <v>20</v>
      </c>
      <c r="F11" s="22">
        <v>2.5</v>
      </c>
      <c r="G11" s="22">
        <v>0.3</v>
      </c>
      <c r="H11" s="13">
        <v>1</v>
      </c>
      <c r="I11" s="14">
        <v>25000</v>
      </c>
      <c r="J11" s="15">
        <f t="shared" si="0"/>
        <v>18750</v>
      </c>
      <c r="K11" s="23"/>
      <c r="L11" s="18" t="s">
        <v>14</v>
      </c>
    </row>
    <row r="12" spans="1:12" x14ac:dyDescent="0.2">
      <c r="A12" s="18"/>
      <c r="B12" s="19"/>
      <c r="C12" s="10">
        <v>43906</v>
      </c>
      <c r="D12" s="24" t="s">
        <v>21</v>
      </c>
      <c r="E12" s="24" t="s">
        <v>20</v>
      </c>
      <c r="F12" s="22">
        <v>2.5</v>
      </c>
      <c r="G12" s="22">
        <v>0.3</v>
      </c>
      <c r="H12" s="13">
        <v>1</v>
      </c>
      <c r="I12" s="14">
        <v>25000</v>
      </c>
      <c r="J12" s="15">
        <f t="shared" si="0"/>
        <v>18750</v>
      </c>
      <c r="K12" s="23"/>
      <c r="L12" s="18" t="s">
        <v>14</v>
      </c>
    </row>
    <row r="13" spans="1:12" x14ac:dyDescent="0.2">
      <c r="A13" s="18"/>
      <c r="B13" s="19"/>
      <c r="C13" s="10">
        <v>43906</v>
      </c>
      <c r="D13" s="24" t="s">
        <v>46</v>
      </c>
      <c r="E13" s="24" t="s">
        <v>20</v>
      </c>
      <c r="F13" s="22">
        <v>2.5</v>
      </c>
      <c r="G13" s="22">
        <v>0.3</v>
      </c>
      <c r="H13" s="13">
        <v>1</v>
      </c>
      <c r="I13" s="14">
        <v>25000</v>
      </c>
      <c r="J13" s="15">
        <f t="shared" si="0"/>
        <v>18750</v>
      </c>
      <c r="K13" s="23"/>
      <c r="L13" s="18" t="s">
        <v>14</v>
      </c>
    </row>
    <row r="14" spans="1:12" x14ac:dyDescent="0.2">
      <c r="A14" s="18"/>
      <c r="B14" s="19"/>
      <c r="C14" s="10">
        <v>43906</v>
      </c>
      <c r="D14" s="24" t="s">
        <v>46</v>
      </c>
      <c r="E14" s="24" t="s">
        <v>20</v>
      </c>
      <c r="F14" s="22">
        <v>1.4</v>
      </c>
      <c r="G14" s="22">
        <v>0.3</v>
      </c>
      <c r="H14" s="13">
        <v>1</v>
      </c>
      <c r="I14" s="14">
        <v>25000</v>
      </c>
      <c r="J14" s="15">
        <f t="shared" si="0"/>
        <v>10500</v>
      </c>
      <c r="K14" s="23"/>
      <c r="L14" s="18" t="s">
        <v>14</v>
      </c>
    </row>
    <row r="15" spans="1:12" x14ac:dyDescent="0.2">
      <c r="A15" s="18"/>
      <c r="B15" s="19"/>
      <c r="C15" s="10">
        <v>43906</v>
      </c>
      <c r="D15" s="24" t="s">
        <v>47</v>
      </c>
      <c r="E15" s="24" t="s">
        <v>20</v>
      </c>
      <c r="F15" s="22">
        <v>2</v>
      </c>
      <c r="G15" s="22">
        <v>0.2</v>
      </c>
      <c r="H15" s="13">
        <v>1</v>
      </c>
      <c r="I15" s="14">
        <v>25000</v>
      </c>
      <c r="J15" s="15">
        <f t="shared" si="0"/>
        <v>10000</v>
      </c>
      <c r="K15" s="23"/>
      <c r="L15" s="18" t="s">
        <v>14</v>
      </c>
    </row>
    <row r="16" spans="1:12" x14ac:dyDescent="0.2">
      <c r="A16" s="18"/>
      <c r="B16" s="19"/>
      <c r="C16" s="10">
        <v>43906</v>
      </c>
      <c r="D16" s="24" t="s">
        <v>48</v>
      </c>
      <c r="E16" s="24" t="s">
        <v>20</v>
      </c>
      <c r="F16" s="22">
        <v>2</v>
      </c>
      <c r="G16" s="22">
        <v>0.2</v>
      </c>
      <c r="H16" s="13">
        <v>1</v>
      </c>
      <c r="I16" s="14">
        <v>25000</v>
      </c>
      <c r="J16" s="15">
        <f t="shared" si="0"/>
        <v>10000</v>
      </c>
      <c r="K16" s="23"/>
      <c r="L16" s="18" t="s">
        <v>14</v>
      </c>
    </row>
    <row r="17" spans="1:12" x14ac:dyDescent="0.2">
      <c r="A17" s="18"/>
      <c r="B17" s="19"/>
      <c r="C17" s="10">
        <v>43906</v>
      </c>
      <c r="D17" s="24" t="s">
        <v>49</v>
      </c>
      <c r="E17" s="24" t="s">
        <v>20</v>
      </c>
      <c r="F17" s="22">
        <v>2.5</v>
      </c>
      <c r="G17" s="22">
        <v>0.3</v>
      </c>
      <c r="H17" s="13">
        <v>1</v>
      </c>
      <c r="I17" s="14">
        <v>25000</v>
      </c>
      <c r="J17" s="15">
        <f t="shared" si="0"/>
        <v>18750</v>
      </c>
      <c r="K17" s="23"/>
      <c r="L17" s="18" t="s">
        <v>14</v>
      </c>
    </row>
    <row r="18" spans="1:12" x14ac:dyDescent="0.2">
      <c r="A18" s="18"/>
      <c r="B18" s="19"/>
      <c r="C18" s="10">
        <v>43906</v>
      </c>
      <c r="D18" s="24" t="s">
        <v>50</v>
      </c>
      <c r="E18" s="24" t="s">
        <v>20</v>
      </c>
      <c r="F18" s="22">
        <v>2</v>
      </c>
      <c r="G18" s="22">
        <v>0.25</v>
      </c>
      <c r="H18" s="13">
        <v>1</v>
      </c>
      <c r="I18" s="14">
        <v>25000</v>
      </c>
      <c r="J18" s="15">
        <f t="shared" si="0"/>
        <v>12500</v>
      </c>
      <c r="K18" s="23"/>
      <c r="L18" s="18" t="s">
        <v>14</v>
      </c>
    </row>
    <row r="19" spans="1:12" x14ac:dyDescent="0.2">
      <c r="A19" s="18"/>
      <c r="B19" s="19"/>
      <c r="C19" s="10">
        <v>43906</v>
      </c>
      <c r="D19" s="24" t="s">
        <v>51</v>
      </c>
      <c r="E19" s="24" t="s">
        <v>20</v>
      </c>
      <c r="F19" s="22">
        <v>2</v>
      </c>
      <c r="G19" s="22">
        <v>0.3</v>
      </c>
      <c r="H19" s="13">
        <v>1</v>
      </c>
      <c r="I19" s="14">
        <v>25000</v>
      </c>
      <c r="J19" s="15">
        <f t="shared" si="0"/>
        <v>15000</v>
      </c>
      <c r="K19" s="23"/>
      <c r="L19" s="18" t="s">
        <v>14</v>
      </c>
    </row>
    <row r="20" spans="1:12" x14ac:dyDescent="0.2">
      <c r="A20" s="18"/>
      <c r="B20" s="19"/>
      <c r="C20" s="10">
        <v>43907</v>
      </c>
      <c r="D20" s="24" t="s">
        <v>52</v>
      </c>
      <c r="E20" s="24" t="s">
        <v>53</v>
      </c>
      <c r="F20" s="22">
        <v>3</v>
      </c>
      <c r="G20" s="22">
        <v>1</v>
      </c>
      <c r="H20" s="13">
        <v>1</v>
      </c>
      <c r="I20" s="14">
        <v>25000</v>
      </c>
      <c r="J20" s="15">
        <f t="shared" si="0"/>
        <v>75000</v>
      </c>
      <c r="K20" s="23"/>
      <c r="L20" s="18" t="s">
        <v>14</v>
      </c>
    </row>
    <row r="21" spans="1:12" x14ac:dyDescent="0.2">
      <c r="A21" s="18"/>
      <c r="B21" s="19"/>
      <c r="C21" s="10">
        <v>43907</v>
      </c>
      <c r="D21" s="24" t="s">
        <v>52</v>
      </c>
      <c r="E21" s="24" t="s">
        <v>53</v>
      </c>
      <c r="F21" s="22">
        <v>2</v>
      </c>
      <c r="G21" s="22">
        <v>0.8</v>
      </c>
      <c r="H21" s="13">
        <v>1</v>
      </c>
      <c r="I21" s="14">
        <v>25000</v>
      </c>
      <c r="J21" s="15">
        <f t="shared" si="0"/>
        <v>40000</v>
      </c>
      <c r="K21" s="23"/>
      <c r="L21" s="18" t="s">
        <v>14</v>
      </c>
    </row>
    <row r="22" spans="1:12" x14ac:dyDescent="0.2">
      <c r="A22" s="18"/>
      <c r="B22" s="19"/>
      <c r="C22" s="10">
        <v>43907</v>
      </c>
      <c r="D22" s="24" t="s">
        <v>52</v>
      </c>
      <c r="E22" s="24" t="s">
        <v>53</v>
      </c>
      <c r="F22" s="22">
        <v>2</v>
      </c>
      <c r="G22" s="22">
        <v>0.8</v>
      </c>
      <c r="H22" s="13">
        <v>1</v>
      </c>
      <c r="I22" s="14">
        <v>25000</v>
      </c>
      <c r="J22" s="15">
        <f t="shared" si="0"/>
        <v>40000</v>
      </c>
      <c r="K22" s="23"/>
      <c r="L22" s="18" t="s">
        <v>14</v>
      </c>
    </row>
    <row r="23" spans="1:12" x14ac:dyDescent="0.2">
      <c r="A23" s="18"/>
      <c r="B23" s="19"/>
      <c r="C23" s="10">
        <v>43906</v>
      </c>
      <c r="D23" s="24" t="s">
        <v>54</v>
      </c>
      <c r="E23" s="24" t="s">
        <v>55</v>
      </c>
      <c r="F23" s="22">
        <v>1</v>
      </c>
      <c r="G23" s="22">
        <v>0.5</v>
      </c>
      <c r="H23" s="13">
        <v>1</v>
      </c>
      <c r="I23" s="14">
        <v>25000</v>
      </c>
      <c r="J23" s="15">
        <f t="shared" si="0"/>
        <v>12500</v>
      </c>
      <c r="K23" s="23"/>
      <c r="L23" s="18" t="s">
        <v>14</v>
      </c>
    </row>
    <row r="24" spans="1:12" x14ac:dyDescent="0.2">
      <c r="A24" s="18"/>
      <c r="B24" s="19"/>
      <c r="C24" s="10">
        <v>43906</v>
      </c>
      <c r="D24" s="24" t="s">
        <v>56</v>
      </c>
      <c r="E24" s="24" t="s">
        <v>55</v>
      </c>
      <c r="F24" s="22">
        <v>1</v>
      </c>
      <c r="G24" s="22">
        <v>0.5</v>
      </c>
      <c r="H24" s="13">
        <v>1</v>
      </c>
      <c r="I24" s="14">
        <v>25000</v>
      </c>
      <c r="J24" s="15">
        <f t="shared" si="0"/>
        <v>12500</v>
      </c>
      <c r="K24" s="23"/>
      <c r="L24" s="18" t="s">
        <v>14</v>
      </c>
    </row>
    <row r="25" spans="1:12" x14ac:dyDescent="0.2">
      <c r="A25" s="18"/>
      <c r="B25" s="19"/>
      <c r="C25" s="10">
        <v>43906</v>
      </c>
      <c r="D25" s="24" t="s">
        <v>57</v>
      </c>
      <c r="E25" s="24" t="s">
        <v>55</v>
      </c>
      <c r="F25" s="22">
        <v>1</v>
      </c>
      <c r="G25" s="22">
        <v>0.5</v>
      </c>
      <c r="H25" s="13">
        <v>1</v>
      </c>
      <c r="I25" s="14">
        <v>25000</v>
      </c>
      <c r="J25" s="15">
        <f t="shared" si="0"/>
        <v>12500</v>
      </c>
      <c r="K25" s="23"/>
      <c r="L25" s="18" t="s">
        <v>14</v>
      </c>
    </row>
    <row r="26" spans="1:12" x14ac:dyDescent="0.2">
      <c r="A26" s="18"/>
      <c r="B26" s="19"/>
      <c r="C26" s="10">
        <v>43906</v>
      </c>
      <c r="D26" s="24" t="s">
        <v>58</v>
      </c>
      <c r="E26" s="24" t="s">
        <v>55</v>
      </c>
      <c r="F26" s="22">
        <v>1</v>
      </c>
      <c r="G26" s="22">
        <v>0.5</v>
      </c>
      <c r="H26" s="13">
        <v>1</v>
      </c>
      <c r="I26" s="14">
        <v>25000</v>
      </c>
      <c r="J26" s="15">
        <f t="shared" si="0"/>
        <v>12500</v>
      </c>
      <c r="K26" s="23"/>
      <c r="L26" s="18" t="s">
        <v>14</v>
      </c>
    </row>
    <row r="27" spans="1:12" x14ac:dyDescent="0.2">
      <c r="A27" s="18"/>
      <c r="B27" s="19"/>
      <c r="C27" s="10">
        <v>43906</v>
      </c>
      <c r="D27" s="24" t="s">
        <v>21</v>
      </c>
      <c r="E27" s="24" t="s">
        <v>55</v>
      </c>
      <c r="F27" s="22">
        <v>1</v>
      </c>
      <c r="G27" s="22">
        <v>0.5</v>
      </c>
      <c r="H27" s="13">
        <v>1</v>
      </c>
      <c r="I27" s="14">
        <v>25000</v>
      </c>
      <c r="J27" s="15">
        <f t="shared" si="0"/>
        <v>12500</v>
      </c>
      <c r="K27" s="23"/>
      <c r="L27" s="18" t="s">
        <v>14</v>
      </c>
    </row>
    <row r="28" spans="1:12" x14ac:dyDescent="0.2">
      <c r="A28" s="18"/>
      <c r="B28" s="19"/>
      <c r="C28" s="10">
        <v>43906</v>
      </c>
      <c r="D28" s="24" t="s">
        <v>59</v>
      </c>
      <c r="E28" s="24" t="s">
        <v>55</v>
      </c>
      <c r="F28" s="22">
        <v>1</v>
      </c>
      <c r="G28" s="22">
        <v>0.5</v>
      </c>
      <c r="H28" s="13">
        <v>1</v>
      </c>
      <c r="I28" s="14">
        <v>25000</v>
      </c>
      <c r="J28" s="15">
        <f t="shared" si="0"/>
        <v>12500</v>
      </c>
      <c r="K28" s="23"/>
      <c r="L28" s="18" t="s">
        <v>14</v>
      </c>
    </row>
    <row r="29" spans="1:12" x14ac:dyDescent="0.2">
      <c r="A29" s="18"/>
      <c r="B29" s="19"/>
      <c r="C29" s="10">
        <v>43906</v>
      </c>
      <c r="D29" s="24" t="s">
        <v>60</v>
      </c>
      <c r="E29" s="24" t="s">
        <v>55</v>
      </c>
      <c r="F29" s="22">
        <v>1</v>
      </c>
      <c r="G29" s="22">
        <v>0.5</v>
      </c>
      <c r="H29" s="13">
        <v>1</v>
      </c>
      <c r="I29" s="14">
        <v>25000</v>
      </c>
      <c r="J29" s="15">
        <f t="shared" si="0"/>
        <v>12500</v>
      </c>
      <c r="K29" s="23"/>
      <c r="L29" s="18" t="s">
        <v>14</v>
      </c>
    </row>
    <row r="30" spans="1:12" x14ac:dyDescent="0.2">
      <c r="A30" s="18"/>
      <c r="B30" s="19"/>
      <c r="C30" s="10">
        <v>43906</v>
      </c>
      <c r="D30" s="24" t="s">
        <v>61</v>
      </c>
      <c r="E30" s="24" t="s">
        <v>55</v>
      </c>
      <c r="F30" s="22">
        <v>1</v>
      </c>
      <c r="G30" s="22">
        <v>0.5</v>
      </c>
      <c r="H30" s="13">
        <v>1</v>
      </c>
      <c r="I30" s="14">
        <v>25000</v>
      </c>
      <c r="J30" s="15">
        <f t="shared" si="0"/>
        <v>12500</v>
      </c>
      <c r="K30" s="23"/>
      <c r="L30" s="18" t="s">
        <v>14</v>
      </c>
    </row>
    <row r="31" spans="1:12" x14ac:dyDescent="0.2">
      <c r="A31" s="18"/>
      <c r="B31" s="19"/>
      <c r="C31" s="10">
        <v>43906</v>
      </c>
      <c r="D31" s="24" t="s">
        <v>62</v>
      </c>
      <c r="E31" s="24" t="s">
        <v>55</v>
      </c>
      <c r="F31" s="22">
        <v>1</v>
      </c>
      <c r="G31" s="22">
        <v>0.5</v>
      </c>
      <c r="H31" s="13">
        <v>1</v>
      </c>
      <c r="I31" s="14">
        <v>25000</v>
      </c>
      <c r="J31" s="15">
        <f t="shared" si="0"/>
        <v>12500</v>
      </c>
      <c r="K31" s="23"/>
      <c r="L31" s="18" t="s">
        <v>14</v>
      </c>
    </row>
    <row r="32" spans="1:12" x14ac:dyDescent="0.2">
      <c r="A32" s="18"/>
      <c r="B32" s="19"/>
      <c r="C32" s="10">
        <v>43906</v>
      </c>
      <c r="D32" s="24" t="s">
        <v>63</v>
      </c>
      <c r="E32" s="24" t="s">
        <v>55</v>
      </c>
      <c r="F32" s="22">
        <v>1</v>
      </c>
      <c r="G32" s="22">
        <v>0.5</v>
      </c>
      <c r="H32" s="13">
        <v>1</v>
      </c>
      <c r="I32" s="14">
        <v>25000</v>
      </c>
      <c r="J32" s="15">
        <f t="shared" si="0"/>
        <v>12500</v>
      </c>
      <c r="K32" s="23"/>
      <c r="L32" s="18" t="s">
        <v>14</v>
      </c>
    </row>
    <row r="33" spans="1:12" x14ac:dyDescent="0.2">
      <c r="A33" s="18"/>
      <c r="B33" s="19"/>
      <c r="C33" s="10">
        <v>43906</v>
      </c>
      <c r="D33" s="24" t="s">
        <v>64</v>
      </c>
      <c r="E33" s="24" t="s">
        <v>55</v>
      </c>
      <c r="F33" s="22">
        <v>1</v>
      </c>
      <c r="G33" s="22">
        <v>0.5</v>
      </c>
      <c r="H33" s="13">
        <v>1</v>
      </c>
      <c r="I33" s="14">
        <v>25000</v>
      </c>
      <c r="J33" s="15">
        <f t="shared" si="0"/>
        <v>12500</v>
      </c>
      <c r="K33" s="23"/>
      <c r="L33" s="18" t="s">
        <v>14</v>
      </c>
    </row>
    <row r="34" spans="1:12" x14ac:dyDescent="0.2">
      <c r="A34" s="18"/>
      <c r="B34" s="19"/>
      <c r="C34" s="10">
        <v>43906</v>
      </c>
      <c r="D34" s="24" t="s">
        <v>65</v>
      </c>
      <c r="E34" s="24" t="s">
        <v>55</v>
      </c>
      <c r="F34" s="22">
        <v>3</v>
      </c>
      <c r="G34" s="22">
        <v>0.4</v>
      </c>
      <c r="H34" s="13">
        <v>1</v>
      </c>
      <c r="I34" s="14">
        <v>25000</v>
      </c>
      <c r="J34" s="15">
        <f t="shared" si="0"/>
        <v>30000.000000000004</v>
      </c>
      <c r="K34" s="23"/>
      <c r="L34" s="18" t="s">
        <v>14</v>
      </c>
    </row>
    <row r="35" spans="1:12" x14ac:dyDescent="0.2">
      <c r="A35" s="18"/>
      <c r="B35" s="19"/>
      <c r="C35" s="10">
        <v>43906</v>
      </c>
      <c r="D35" s="24" t="s">
        <v>23</v>
      </c>
      <c r="E35" s="24" t="s">
        <v>55</v>
      </c>
      <c r="F35" s="22">
        <v>3.8</v>
      </c>
      <c r="G35" s="22">
        <v>0.4</v>
      </c>
      <c r="H35" s="13">
        <v>1</v>
      </c>
      <c r="I35" s="14">
        <v>25000</v>
      </c>
      <c r="J35" s="15">
        <f t="shared" si="0"/>
        <v>38000</v>
      </c>
      <c r="K35" s="23"/>
      <c r="L35" s="18" t="s">
        <v>14</v>
      </c>
    </row>
    <row r="36" spans="1:12" x14ac:dyDescent="0.2">
      <c r="A36" s="18"/>
      <c r="B36" s="25"/>
      <c r="C36" s="10">
        <v>43902</v>
      </c>
      <c r="D36" s="24" t="s">
        <v>66</v>
      </c>
      <c r="E36" s="24" t="s">
        <v>67</v>
      </c>
      <c r="F36" s="22">
        <v>2</v>
      </c>
      <c r="G36" s="22">
        <v>1</v>
      </c>
      <c r="H36" s="13">
        <v>1</v>
      </c>
      <c r="I36" s="14">
        <v>25000</v>
      </c>
      <c r="J36" s="15">
        <f t="shared" si="0"/>
        <v>50000</v>
      </c>
      <c r="K36" s="23"/>
      <c r="L36" s="18" t="s">
        <v>14</v>
      </c>
    </row>
    <row r="37" spans="1:12" x14ac:dyDescent="0.2">
      <c r="A37" s="18"/>
      <c r="B37" s="19"/>
      <c r="C37" s="10">
        <v>43907</v>
      </c>
      <c r="D37" s="24" t="s">
        <v>15</v>
      </c>
      <c r="E37" s="24" t="s">
        <v>15</v>
      </c>
      <c r="F37" s="22">
        <v>2</v>
      </c>
      <c r="G37" s="22">
        <v>1</v>
      </c>
      <c r="H37" s="13">
        <v>5</v>
      </c>
      <c r="I37" s="14">
        <v>25000</v>
      </c>
      <c r="J37" s="15">
        <f t="shared" si="0"/>
        <v>250000</v>
      </c>
      <c r="K37" s="23"/>
      <c r="L37" s="18" t="s">
        <v>14</v>
      </c>
    </row>
    <row r="38" spans="1:12" x14ac:dyDescent="0.2">
      <c r="A38" s="18"/>
      <c r="B38" s="19"/>
      <c r="C38" s="10">
        <v>43904</v>
      </c>
      <c r="D38" s="24" t="s">
        <v>18</v>
      </c>
      <c r="E38" s="24" t="s">
        <v>18</v>
      </c>
      <c r="F38" s="22">
        <v>2</v>
      </c>
      <c r="G38" s="22">
        <v>1</v>
      </c>
      <c r="H38" s="13">
        <v>5</v>
      </c>
      <c r="I38" s="14">
        <v>25000</v>
      </c>
      <c r="J38" s="15">
        <f t="shared" si="0"/>
        <v>250000</v>
      </c>
      <c r="K38" s="23"/>
      <c r="L38" s="18" t="s">
        <v>14</v>
      </c>
    </row>
    <row r="39" spans="1:12" x14ac:dyDescent="0.2">
      <c r="A39" s="18"/>
      <c r="B39" s="19"/>
      <c r="C39" s="10">
        <v>43907</v>
      </c>
      <c r="D39" s="24" t="s">
        <v>68</v>
      </c>
      <c r="E39" s="24" t="s">
        <v>68</v>
      </c>
      <c r="F39" s="22">
        <v>2</v>
      </c>
      <c r="G39" s="22">
        <v>0.8</v>
      </c>
      <c r="H39" s="13">
        <v>5</v>
      </c>
      <c r="I39" s="14">
        <v>25000</v>
      </c>
      <c r="J39" s="15">
        <f t="shared" si="0"/>
        <v>200000</v>
      </c>
      <c r="K39" s="23"/>
      <c r="L39" s="18" t="s">
        <v>14</v>
      </c>
    </row>
    <row r="40" spans="1:12" x14ac:dyDescent="0.2">
      <c r="A40" s="18"/>
      <c r="B40" s="19"/>
      <c r="C40" s="10">
        <v>43910</v>
      </c>
      <c r="D40" s="24" t="s">
        <v>69</v>
      </c>
      <c r="E40" s="24" t="s">
        <v>69</v>
      </c>
      <c r="F40" s="22">
        <v>2</v>
      </c>
      <c r="G40" s="22">
        <v>1</v>
      </c>
      <c r="H40" s="13">
        <v>10</v>
      </c>
      <c r="I40" s="14">
        <v>25000</v>
      </c>
      <c r="J40" s="15">
        <f t="shared" si="0"/>
        <v>500000</v>
      </c>
      <c r="K40" s="23"/>
      <c r="L40" s="18" t="s">
        <v>14</v>
      </c>
    </row>
    <row r="41" spans="1:12" x14ac:dyDescent="0.2">
      <c r="A41" s="18"/>
      <c r="B41" s="19"/>
      <c r="C41" s="10">
        <v>43910</v>
      </c>
      <c r="D41" s="24" t="s">
        <v>70</v>
      </c>
      <c r="E41" s="24" t="s">
        <v>70</v>
      </c>
      <c r="F41" s="22">
        <v>3</v>
      </c>
      <c r="G41" s="22">
        <v>1</v>
      </c>
      <c r="H41" s="13">
        <v>10</v>
      </c>
      <c r="I41" s="14">
        <v>25000</v>
      </c>
      <c r="J41" s="15">
        <f t="shared" si="0"/>
        <v>750000</v>
      </c>
      <c r="K41" s="23"/>
      <c r="L41" s="18" t="s">
        <v>14</v>
      </c>
    </row>
    <row r="42" spans="1:12" x14ac:dyDescent="0.2">
      <c r="A42" s="18"/>
      <c r="B42" s="19"/>
      <c r="C42" s="10">
        <v>43914</v>
      </c>
      <c r="D42" s="24" t="s">
        <v>71</v>
      </c>
      <c r="E42" s="24" t="s">
        <v>72</v>
      </c>
      <c r="F42" s="22">
        <v>2</v>
      </c>
      <c r="G42" s="22">
        <v>0.8</v>
      </c>
      <c r="H42" s="13">
        <v>1</v>
      </c>
      <c r="I42" s="14">
        <v>25000</v>
      </c>
      <c r="J42" s="15">
        <f t="shared" si="0"/>
        <v>40000</v>
      </c>
      <c r="K42" s="23"/>
      <c r="L42" s="18" t="s">
        <v>14</v>
      </c>
    </row>
    <row r="43" spans="1:12" x14ac:dyDescent="0.2">
      <c r="A43" s="18"/>
      <c r="B43" s="19"/>
      <c r="C43" s="10">
        <v>43914</v>
      </c>
      <c r="D43" s="24" t="s">
        <v>71</v>
      </c>
      <c r="E43" s="24" t="s">
        <v>72</v>
      </c>
      <c r="F43" s="22">
        <v>2</v>
      </c>
      <c r="G43" s="22">
        <v>0.8</v>
      </c>
      <c r="H43" s="13">
        <v>1</v>
      </c>
      <c r="I43" s="14">
        <v>25000</v>
      </c>
      <c r="J43" s="15">
        <f t="shared" si="0"/>
        <v>40000</v>
      </c>
      <c r="K43" s="23"/>
      <c r="L43" s="18" t="s">
        <v>14</v>
      </c>
    </row>
    <row r="44" spans="1:12" x14ac:dyDescent="0.2">
      <c r="A44" s="18"/>
      <c r="B44" s="19"/>
      <c r="C44" s="10">
        <v>43902</v>
      </c>
      <c r="D44" s="24" t="s">
        <v>19</v>
      </c>
      <c r="E44" s="24" t="s">
        <v>19</v>
      </c>
      <c r="F44" s="22">
        <v>2.5</v>
      </c>
      <c r="G44" s="22">
        <v>0.5</v>
      </c>
      <c r="H44" s="13">
        <v>5</v>
      </c>
      <c r="I44" s="14">
        <v>25000</v>
      </c>
      <c r="J44" s="15">
        <f t="shared" si="0"/>
        <v>156250</v>
      </c>
      <c r="K44" s="23"/>
      <c r="L44" s="18" t="s">
        <v>14</v>
      </c>
    </row>
    <row r="45" spans="1:12" x14ac:dyDescent="0.2">
      <c r="A45" s="18"/>
      <c r="B45" s="19"/>
      <c r="C45" s="10">
        <v>43913</v>
      </c>
      <c r="D45" s="24" t="s">
        <v>73</v>
      </c>
      <c r="E45" s="24" t="s">
        <v>29</v>
      </c>
      <c r="F45" s="22">
        <v>2.5</v>
      </c>
      <c r="G45" s="22">
        <v>1</v>
      </c>
      <c r="H45" s="13">
        <v>1</v>
      </c>
      <c r="I45" s="14">
        <v>25000</v>
      </c>
      <c r="J45" s="15">
        <f t="shared" si="0"/>
        <v>62500</v>
      </c>
      <c r="K45" s="23"/>
      <c r="L45" s="18" t="s">
        <v>14</v>
      </c>
    </row>
    <row r="46" spans="1:12" x14ac:dyDescent="0.2">
      <c r="A46" s="18"/>
      <c r="B46" s="19"/>
      <c r="C46" s="10">
        <v>43906</v>
      </c>
      <c r="D46" s="24" t="s">
        <v>27</v>
      </c>
      <c r="E46" s="24" t="s">
        <v>26</v>
      </c>
      <c r="F46" s="22">
        <v>2.85</v>
      </c>
      <c r="G46" s="22">
        <v>0.7</v>
      </c>
      <c r="H46" s="13">
        <v>1</v>
      </c>
      <c r="I46" s="14">
        <v>25000</v>
      </c>
      <c r="J46" s="15">
        <f t="shared" si="0"/>
        <v>49875</v>
      </c>
      <c r="K46" s="23"/>
      <c r="L46" s="18" t="s">
        <v>14</v>
      </c>
    </row>
    <row r="47" spans="1:12" x14ac:dyDescent="0.2">
      <c r="A47" s="18"/>
      <c r="B47" s="19"/>
      <c r="C47" s="10">
        <v>43906</v>
      </c>
      <c r="D47" s="24" t="s">
        <v>27</v>
      </c>
      <c r="E47" s="24" t="s">
        <v>26</v>
      </c>
      <c r="F47" s="22">
        <v>1.35</v>
      </c>
      <c r="G47" s="22">
        <v>0.7</v>
      </c>
      <c r="H47" s="13">
        <v>1</v>
      </c>
      <c r="I47" s="14">
        <v>25000</v>
      </c>
      <c r="J47" s="15">
        <f t="shared" si="0"/>
        <v>23625</v>
      </c>
      <c r="K47" s="23"/>
      <c r="L47" s="18" t="s">
        <v>14</v>
      </c>
    </row>
    <row r="48" spans="1:12" x14ac:dyDescent="0.2">
      <c r="A48" s="18"/>
      <c r="B48" s="19"/>
      <c r="C48" s="10">
        <v>43906</v>
      </c>
      <c r="D48" s="24" t="s">
        <v>27</v>
      </c>
      <c r="E48" s="24" t="s">
        <v>26</v>
      </c>
      <c r="F48" s="22">
        <v>2.7</v>
      </c>
      <c r="G48" s="22">
        <v>1</v>
      </c>
      <c r="H48" s="13">
        <v>1</v>
      </c>
      <c r="I48" s="14">
        <v>25000</v>
      </c>
      <c r="J48" s="15">
        <f t="shared" si="0"/>
        <v>67500</v>
      </c>
      <c r="K48" s="23"/>
      <c r="L48" s="18" t="s">
        <v>14</v>
      </c>
    </row>
    <row r="49" spans="1:12" x14ac:dyDescent="0.2">
      <c r="A49" s="18"/>
      <c r="B49" s="19"/>
      <c r="C49" s="10">
        <v>43906</v>
      </c>
      <c r="D49" s="24" t="s">
        <v>74</v>
      </c>
      <c r="E49" s="24" t="s">
        <v>26</v>
      </c>
      <c r="F49" s="22">
        <v>2.75</v>
      </c>
      <c r="G49" s="22">
        <v>1.05</v>
      </c>
      <c r="H49" s="13">
        <v>1</v>
      </c>
      <c r="I49" s="14">
        <v>25000</v>
      </c>
      <c r="J49" s="15">
        <f t="shared" si="0"/>
        <v>72187.5</v>
      </c>
      <c r="K49" s="23"/>
      <c r="L49" s="18" t="s">
        <v>14</v>
      </c>
    </row>
    <row r="50" spans="1:12" x14ac:dyDescent="0.2">
      <c r="A50" s="18"/>
      <c r="B50" s="19"/>
      <c r="C50" s="10">
        <v>43906</v>
      </c>
      <c r="D50" s="24" t="s">
        <v>75</v>
      </c>
      <c r="E50" s="24" t="s">
        <v>26</v>
      </c>
      <c r="F50" s="22">
        <v>2.7</v>
      </c>
      <c r="G50" s="22">
        <v>0.7</v>
      </c>
      <c r="H50" s="13">
        <v>1</v>
      </c>
      <c r="I50" s="14">
        <v>25000</v>
      </c>
      <c r="J50" s="15">
        <f t="shared" si="0"/>
        <v>47250</v>
      </c>
      <c r="K50" s="23"/>
      <c r="L50" s="18" t="s">
        <v>14</v>
      </c>
    </row>
    <row r="51" spans="1:12" x14ac:dyDescent="0.2">
      <c r="A51" s="18"/>
      <c r="B51" s="19"/>
      <c r="C51" s="10">
        <v>43906</v>
      </c>
      <c r="D51" s="24" t="s">
        <v>75</v>
      </c>
      <c r="E51" s="24" t="s">
        <v>26</v>
      </c>
      <c r="F51" s="22">
        <v>2.1</v>
      </c>
      <c r="G51" s="22">
        <v>0.7</v>
      </c>
      <c r="H51" s="13">
        <v>1</v>
      </c>
      <c r="I51" s="14">
        <v>25000</v>
      </c>
      <c r="J51" s="15">
        <f t="shared" si="0"/>
        <v>36750</v>
      </c>
      <c r="K51" s="23"/>
      <c r="L51" s="18" t="s">
        <v>14</v>
      </c>
    </row>
    <row r="52" spans="1:12" x14ac:dyDescent="0.2">
      <c r="A52" s="18"/>
      <c r="B52" s="19"/>
      <c r="C52" s="10">
        <v>43906</v>
      </c>
      <c r="D52" s="24" t="s">
        <v>25</v>
      </c>
      <c r="E52" s="24" t="s">
        <v>26</v>
      </c>
      <c r="F52" s="22">
        <v>3.1</v>
      </c>
      <c r="G52" s="22">
        <v>0.7</v>
      </c>
      <c r="H52" s="13">
        <v>1</v>
      </c>
      <c r="I52" s="14">
        <v>25000</v>
      </c>
      <c r="J52" s="15">
        <f t="shared" si="0"/>
        <v>54250</v>
      </c>
      <c r="K52" s="23"/>
      <c r="L52" s="18" t="s">
        <v>14</v>
      </c>
    </row>
    <row r="53" spans="1:12" x14ac:dyDescent="0.2">
      <c r="A53" s="18"/>
      <c r="B53" s="19"/>
      <c r="C53" s="10">
        <v>43906</v>
      </c>
      <c r="D53" s="24" t="s">
        <v>76</v>
      </c>
      <c r="E53" s="24" t="s">
        <v>26</v>
      </c>
      <c r="F53" s="22">
        <v>1.7</v>
      </c>
      <c r="G53" s="22">
        <v>0.7</v>
      </c>
      <c r="H53" s="13">
        <v>1</v>
      </c>
      <c r="I53" s="14">
        <v>25000</v>
      </c>
      <c r="J53" s="15">
        <f t="shared" si="0"/>
        <v>29750</v>
      </c>
      <c r="K53" s="23"/>
      <c r="L53" s="18" t="s">
        <v>14</v>
      </c>
    </row>
    <row r="54" spans="1:12" x14ac:dyDescent="0.2">
      <c r="A54" s="18"/>
      <c r="B54" s="19"/>
      <c r="C54" s="10">
        <v>43906</v>
      </c>
      <c r="D54" s="24" t="s">
        <v>77</v>
      </c>
      <c r="E54" s="24" t="s">
        <v>26</v>
      </c>
      <c r="F54" s="22">
        <v>1.55</v>
      </c>
      <c r="G54" s="22">
        <v>0.7</v>
      </c>
      <c r="H54" s="13">
        <v>1</v>
      </c>
      <c r="I54" s="14">
        <v>25000</v>
      </c>
      <c r="J54" s="15">
        <f t="shared" si="0"/>
        <v>27125</v>
      </c>
      <c r="K54" s="23"/>
      <c r="L54" s="18" t="s">
        <v>14</v>
      </c>
    </row>
    <row r="55" spans="1:12" x14ac:dyDescent="0.2">
      <c r="A55" s="18"/>
      <c r="B55" s="19"/>
      <c r="C55" s="10">
        <v>43906</v>
      </c>
      <c r="D55" s="24" t="s">
        <v>77</v>
      </c>
      <c r="E55" s="24" t="s">
        <v>26</v>
      </c>
      <c r="F55" s="22">
        <v>6.5</v>
      </c>
      <c r="G55" s="22">
        <v>0.3</v>
      </c>
      <c r="H55" s="13">
        <v>1</v>
      </c>
      <c r="I55" s="14">
        <v>25000</v>
      </c>
      <c r="J55" s="15">
        <f t="shared" si="0"/>
        <v>48750</v>
      </c>
      <c r="K55" s="23"/>
      <c r="L55" s="18" t="s">
        <v>14</v>
      </c>
    </row>
    <row r="56" spans="1:12" x14ac:dyDescent="0.2">
      <c r="A56" s="18"/>
      <c r="B56" s="19"/>
      <c r="C56" s="10">
        <v>43906</v>
      </c>
      <c r="D56" s="24" t="s">
        <v>78</v>
      </c>
      <c r="E56" s="24" t="s">
        <v>26</v>
      </c>
      <c r="F56" s="22">
        <v>1.5</v>
      </c>
      <c r="G56" s="22">
        <v>0.8</v>
      </c>
      <c r="H56" s="13">
        <v>1</v>
      </c>
      <c r="I56" s="14">
        <v>25000</v>
      </c>
      <c r="J56" s="15">
        <f t="shared" si="0"/>
        <v>30000.000000000004</v>
      </c>
      <c r="K56" s="23"/>
      <c r="L56" s="18" t="s">
        <v>14</v>
      </c>
    </row>
    <row r="57" spans="1:12" x14ac:dyDescent="0.2">
      <c r="A57" s="18"/>
      <c r="B57" s="19"/>
      <c r="C57" s="10">
        <v>43906</v>
      </c>
      <c r="D57" s="24" t="s">
        <v>79</v>
      </c>
      <c r="E57" s="24" t="s">
        <v>26</v>
      </c>
      <c r="F57" s="22">
        <v>2.4</v>
      </c>
      <c r="G57" s="22">
        <v>0.75</v>
      </c>
      <c r="H57" s="13">
        <v>1</v>
      </c>
      <c r="I57" s="14">
        <v>25000</v>
      </c>
      <c r="J57" s="15">
        <f t="shared" si="0"/>
        <v>44999.999999999993</v>
      </c>
      <c r="K57" s="23"/>
      <c r="L57" s="18" t="s">
        <v>14</v>
      </c>
    </row>
    <row r="58" spans="1:12" x14ac:dyDescent="0.2">
      <c r="A58" s="18"/>
      <c r="B58" s="19"/>
      <c r="C58" s="10">
        <v>43906</v>
      </c>
      <c r="D58" s="24" t="s">
        <v>79</v>
      </c>
      <c r="E58" s="24" t="s">
        <v>26</v>
      </c>
      <c r="F58" s="22">
        <v>2.8</v>
      </c>
      <c r="G58" s="22">
        <v>0.75</v>
      </c>
      <c r="H58" s="13">
        <v>1</v>
      </c>
      <c r="I58" s="14">
        <v>25000</v>
      </c>
      <c r="J58" s="15">
        <f t="shared" si="0"/>
        <v>52499.999999999993</v>
      </c>
      <c r="K58" s="23"/>
      <c r="L58" s="18" t="s">
        <v>14</v>
      </c>
    </row>
    <row r="59" spans="1:12" x14ac:dyDescent="0.2">
      <c r="A59" s="18"/>
      <c r="B59" s="19"/>
      <c r="C59" s="10">
        <v>43906</v>
      </c>
      <c r="D59" s="24" t="s">
        <v>80</v>
      </c>
      <c r="E59" s="24" t="s">
        <v>26</v>
      </c>
      <c r="F59" s="22">
        <v>1.5</v>
      </c>
      <c r="G59" s="22">
        <v>1.1000000000000001</v>
      </c>
      <c r="H59" s="13">
        <v>1</v>
      </c>
      <c r="I59" s="14">
        <v>25000</v>
      </c>
      <c r="J59" s="15">
        <f t="shared" si="0"/>
        <v>41250</v>
      </c>
      <c r="K59" s="23"/>
      <c r="L59" s="18" t="s">
        <v>14</v>
      </c>
    </row>
    <row r="60" spans="1:12" x14ac:dyDescent="0.2">
      <c r="A60" s="18"/>
      <c r="B60" s="19"/>
      <c r="C60" s="10">
        <v>43906</v>
      </c>
      <c r="D60" s="24" t="s">
        <v>80</v>
      </c>
      <c r="E60" s="24" t="s">
        <v>26</v>
      </c>
      <c r="F60" s="22">
        <v>2.5</v>
      </c>
      <c r="G60" s="22">
        <v>0.4</v>
      </c>
      <c r="H60" s="13">
        <v>1</v>
      </c>
      <c r="I60" s="14">
        <v>25000</v>
      </c>
      <c r="J60" s="15">
        <f t="shared" si="0"/>
        <v>25000</v>
      </c>
      <c r="K60" s="23"/>
      <c r="L60" s="18" t="s">
        <v>14</v>
      </c>
    </row>
    <row r="61" spans="1:12" x14ac:dyDescent="0.2">
      <c r="A61" s="18"/>
      <c r="B61" s="19"/>
      <c r="C61" s="10">
        <v>43906</v>
      </c>
      <c r="D61" s="24" t="s">
        <v>81</v>
      </c>
      <c r="E61" s="24" t="s">
        <v>26</v>
      </c>
      <c r="F61" s="22">
        <v>3</v>
      </c>
      <c r="G61" s="22">
        <v>0.6</v>
      </c>
      <c r="H61" s="13">
        <v>1</v>
      </c>
      <c r="I61" s="14">
        <v>25000</v>
      </c>
      <c r="J61" s="15">
        <f t="shared" si="0"/>
        <v>44999.999999999993</v>
      </c>
      <c r="K61" s="23"/>
      <c r="L61" s="18" t="s">
        <v>14</v>
      </c>
    </row>
    <row r="62" spans="1:12" x14ac:dyDescent="0.2">
      <c r="A62" s="18"/>
      <c r="B62" s="19"/>
      <c r="C62" s="10">
        <v>43906</v>
      </c>
      <c r="D62" s="24" t="s">
        <v>81</v>
      </c>
      <c r="E62" s="24" t="s">
        <v>26</v>
      </c>
      <c r="F62" s="22">
        <v>1.2</v>
      </c>
      <c r="G62" s="22">
        <v>0.6</v>
      </c>
      <c r="H62" s="13">
        <v>1</v>
      </c>
      <c r="I62" s="14">
        <v>25000</v>
      </c>
      <c r="J62" s="15">
        <f t="shared" si="0"/>
        <v>18000</v>
      </c>
      <c r="K62" s="23"/>
      <c r="L62" s="18" t="s">
        <v>14</v>
      </c>
    </row>
    <row r="63" spans="1:12" x14ac:dyDescent="0.2">
      <c r="A63" s="18"/>
      <c r="B63" s="25"/>
      <c r="C63" s="10">
        <v>43906</v>
      </c>
      <c r="D63" s="24" t="s">
        <v>82</v>
      </c>
      <c r="E63" s="24" t="s">
        <v>26</v>
      </c>
      <c r="F63" s="22">
        <v>0.95</v>
      </c>
      <c r="G63" s="22">
        <v>0.65</v>
      </c>
      <c r="H63" s="13">
        <v>1</v>
      </c>
      <c r="I63" s="14">
        <v>25000</v>
      </c>
      <c r="J63" s="15">
        <f t="shared" si="0"/>
        <v>15437.499999999998</v>
      </c>
      <c r="K63" s="23"/>
      <c r="L63" s="18" t="s">
        <v>14</v>
      </c>
    </row>
    <row r="64" spans="1:12" x14ac:dyDescent="0.2">
      <c r="A64" s="18"/>
      <c r="B64" s="25"/>
      <c r="C64" s="10">
        <v>43906</v>
      </c>
      <c r="D64" s="24" t="s">
        <v>83</v>
      </c>
      <c r="E64" s="24" t="s">
        <v>26</v>
      </c>
      <c r="F64" s="22">
        <v>2.15</v>
      </c>
      <c r="G64" s="22">
        <v>0.8</v>
      </c>
      <c r="H64" s="13">
        <v>1</v>
      </c>
      <c r="I64" s="14">
        <v>25000</v>
      </c>
      <c r="J64" s="15">
        <f t="shared" si="0"/>
        <v>43000</v>
      </c>
      <c r="K64" s="23"/>
      <c r="L64" s="18" t="s">
        <v>14</v>
      </c>
    </row>
    <row r="65" spans="1:12" x14ac:dyDescent="0.2">
      <c r="A65" s="18"/>
      <c r="B65" s="25"/>
      <c r="C65" s="10">
        <v>43906</v>
      </c>
      <c r="D65" s="24" t="s">
        <v>83</v>
      </c>
      <c r="E65" s="24" t="s">
        <v>26</v>
      </c>
      <c r="F65" s="22">
        <v>1.4</v>
      </c>
      <c r="G65" s="22">
        <v>0.8</v>
      </c>
      <c r="H65" s="13">
        <v>1</v>
      </c>
      <c r="I65" s="14">
        <v>25000</v>
      </c>
      <c r="J65" s="15">
        <f t="shared" si="0"/>
        <v>27999.999999999996</v>
      </c>
      <c r="K65" s="23"/>
      <c r="L65" s="18" t="s">
        <v>14</v>
      </c>
    </row>
    <row r="66" spans="1:12" x14ac:dyDescent="0.2">
      <c r="A66" s="18"/>
      <c r="B66" s="25"/>
      <c r="C66" s="10">
        <v>43906</v>
      </c>
      <c r="D66" s="26" t="s">
        <v>83</v>
      </c>
      <c r="E66" s="21" t="s">
        <v>26</v>
      </c>
      <c r="F66" s="22">
        <v>0.55000000000000004</v>
      </c>
      <c r="G66" s="22">
        <v>0.8</v>
      </c>
      <c r="H66" s="13">
        <v>1</v>
      </c>
      <c r="I66" s="14">
        <v>25000</v>
      </c>
      <c r="J66" s="15">
        <f t="shared" si="0"/>
        <v>11000.000000000002</v>
      </c>
      <c r="K66" s="23"/>
      <c r="L66" s="18" t="s">
        <v>14</v>
      </c>
    </row>
    <row r="67" spans="1:12" x14ac:dyDescent="0.2">
      <c r="A67" s="18"/>
      <c r="B67" s="25"/>
      <c r="C67" s="10">
        <v>43907</v>
      </c>
      <c r="D67" s="26" t="s">
        <v>84</v>
      </c>
      <c r="E67" s="21" t="s">
        <v>85</v>
      </c>
      <c r="F67" s="22">
        <v>5.5</v>
      </c>
      <c r="G67" s="22">
        <v>0.5</v>
      </c>
      <c r="H67" s="13">
        <v>1</v>
      </c>
      <c r="I67" s="14">
        <v>25000</v>
      </c>
      <c r="J67" s="15">
        <f t="shared" si="0"/>
        <v>68750</v>
      </c>
      <c r="K67" s="23"/>
      <c r="L67" s="18" t="s">
        <v>14</v>
      </c>
    </row>
    <row r="68" spans="1:12" x14ac:dyDescent="0.2">
      <c r="A68" s="18"/>
      <c r="B68" s="25"/>
      <c r="C68" s="10">
        <v>43907</v>
      </c>
      <c r="D68" s="26" t="s">
        <v>86</v>
      </c>
      <c r="E68" s="21" t="s">
        <v>85</v>
      </c>
      <c r="F68" s="22">
        <v>5.5</v>
      </c>
      <c r="G68" s="22">
        <v>0.5</v>
      </c>
      <c r="H68" s="13">
        <v>1</v>
      </c>
      <c r="I68" s="14">
        <v>25000</v>
      </c>
      <c r="J68" s="15">
        <f t="shared" ref="J68:J127" si="1">(F68*G68*H68)*I68</f>
        <v>68750</v>
      </c>
      <c r="K68" s="23"/>
      <c r="L68" s="18" t="s">
        <v>14</v>
      </c>
    </row>
    <row r="69" spans="1:12" x14ac:dyDescent="0.2">
      <c r="A69" s="18"/>
      <c r="B69" s="25"/>
      <c r="C69" s="10">
        <v>43907</v>
      </c>
      <c r="D69" s="26" t="s">
        <v>87</v>
      </c>
      <c r="E69" s="21" t="s">
        <v>85</v>
      </c>
      <c r="F69" s="22">
        <v>5.5</v>
      </c>
      <c r="G69" s="22">
        <v>0.5</v>
      </c>
      <c r="H69" s="13">
        <v>1</v>
      </c>
      <c r="I69" s="14">
        <v>25000</v>
      </c>
      <c r="J69" s="15">
        <f t="shared" si="1"/>
        <v>68750</v>
      </c>
      <c r="K69" s="23"/>
      <c r="L69" s="18" t="s">
        <v>14</v>
      </c>
    </row>
    <row r="70" spans="1:12" x14ac:dyDescent="0.2">
      <c r="A70" s="18"/>
      <c r="B70" s="25"/>
      <c r="C70" s="10">
        <v>43907</v>
      </c>
      <c r="D70" s="26" t="s">
        <v>87</v>
      </c>
      <c r="E70" s="21" t="s">
        <v>85</v>
      </c>
      <c r="F70" s="22">
        <v>5.5</v>
      </c>
      <c r="G70" s="22">
        <v>0.5</v>
      </c>
      <c r="H70" s="13">
        <v>1</v>
      </c>
      <c r="I70" s="14">
        <v>25000</v>
      </c>
      <c r="J70" s="15">
        <f t="shared" si="1"/>
        <v>68750</v>
      </c>
      <c r="K70" s="23"/>
      <c r="L70" s="18" t="s">
        <v>14</v>
      </c>
    </row>
    <row r="71" spans="1:12" x14ac:dyDescent="0.2">
      <c r="A71" s="18"/>
      <c r="B71" s="25"/>
      <c r="C71" s="10">
        <v>43907</v>
      </c>
      <c r="D71" s="26" t="s">
        <v>87</v>
      </c>
      <c r="E71" s="21" t="s">
        <v>85</v>
      </c>
      <c r="F71" s="22">
        <v>1.8</v>
      </c>
      <c r="G71" s="22">
        <v>0.6</v>
      </c>
      <c r="H71" s="13">
        <v>1</v>
      </c>
      <c r="I71" s="14">
        <v>25000</v>
      </c>
      <c r="J71" s="15">
        <f t="shared" si="1"/>
        <v>27000</v>
      </c>
      <c r="K71" s="23"/>
      <c r="L71" s="18" t="s">
        <v>14</v>
      </c>
    </row>
    <row r="72" spans="1:12" x14ac:dyDescent="0.2">
      <c r="A72" s="18"/>
      <c r="B72" s="25"/>
      <c r="C72" s="10">
        <v>43907</v>
      </c>
      <c r="D72" s="26" t="s">
        <v>87</v>
      </c>
      <c r="E72" s="21" t="s">
        <v>85</v>
      </c>
      <c r="F72" s="22">
        <v>1.8</v>
      </c>
      <c r="G72" s="22">
        <v>0.6</v>
      </c>
      <c r="H72" s="13">
        <v>1</v>
      </c>
      <c r="I72" s="14">
        <v>25000</v>
      </c>
      <c r="J72" s="15">
        <f t="shared" si="1"/>
        <v>27000</v>
      </c>
      <c r="K72" s="23"/>
      <c r="L72" s="18" t="s">
        <v>14</v>
      </c>
    </row>
    <row r="73" spans="1:12" x14ac:dyDescent="0.2">
      <c r="A73" s="18"/>
      <c r="B73" s="25"/>
      <c r="C73" s="10">
        <v>43907</v>
      </c>
      <c r="D73" s="26" t="s">
        <v>88</v>
      </c>
      <c r="E73" s="21" t="s">
        <v>85</v>
      </c>
      <c r="F73" s="22">
        <v>3</v>
      </c>
      <c r="G73" s="22">
        <v>0.5</v>
      </c>
      <c r="H73" s="13">
        <v>1</v>
      </c>
      <c r="I73" s="14">
        <v>25000</v>
      </c>
      <c r="J73" s="15">
        <f t="shared" si="1"/>
        <v>37500</v>
      </c>
      <c r="K73" s="23"/>
      <c r="L73" s="18" t="s">
        <v>14</v>
      </c>
    </row>
    <row r="74" spans="1:12" x14ac:dyDescent="0.2">
      <c r="A74" s="18"/>
      <c r="B74" s="25"/>
      <c r="C74" s="10">
        <v>43907</v>
      </c>
      <c r="D74" s="27" t="s">
        <v>88</v>
      </c>
      <c r="E74" s="27" t="s">
        <v>85</v>
      </c>
      <c r="F74" s="28">
        <v>5.5</v>
      </c>
      <c r="G74" s="28">
        <v>0.5</v>
      </c>
      <c r="H74" s="13">
        <v>1</v>
      </c>
      <c r="I74" s="14">
        <v>25000</v>
      </c>
      <c r="J74" s="15">
        <f t="shared" si="1"/>
        <v>68750</v>
      </c>
      <c r="K74" s="23"/>
      <c r="L74" s="18" t="s">
        <v>14</v>
      </c>
    </row>
    <row r="75" spans="1:12" x14ac:dyDescent="0.2">
      <c r="A75" s="18"/>
      <c r="B75" s="25"/>
      <c r="C75" s="10">
        <v>43907</v>
      </c>
      <c r="D75" s="27" t="s">
        <v>89</v>
      </c>
      <c r="E75" s="27" t="s">
        <v>85</v>
      </c>
      <c r="F75" s="28">
        <v>1.9</v>
      </c>
      <c r="G75" s="28">
        <v>0.8</v>
      </c>
      <c r="H75" s="13">
        <v>1</v>
      </c>
      <c r="I75" s="14">
        <v>25000</v>
      </c>
      <c r="J75" s="15">
        <f t="shared" si="1"/>
        <v>38000</v>
      </c>
      <c r="K75" s="23"/>
      <c r="L75" s="18" t="s">
        <v>14</v>
      </c>
    </row>
    <row r="76" spans="1:12" x14ac:dyDescent="0.2">
      <c r="A76" s="18"/>
      <c r="B76" s="19"/>
      <c r="C76" s="10">
        <v>43907</v>
      </c>
      <c r="D76" s="27" t="s">
        <v>89</v>
      </c>
      <c r="E76" s="27" t="s">
        <v>85</v>
      </c>
      <c r="F76" s="28">
        <v>1.9</v>
      </c>
      <c r="G76" s="28">
        <v>0.8</v>
      </c>
      <c r="H76" s="13">
        <v>1</v>
      </c>
      <c r="I76" s="14">
        <v>25000</v>
      </c>
      <c r="J76" s="15">
        <f t="shared" si="1"/>
        <v>38000</v>
      </c>
      <c r="K76" s="23"/>
      <c r="L76" s="18" t="s">
        <v>14</v>
      </c>
    </row>
    <row r="77" spans="1:12" x14ac:dyDescent="0.2">
      <c r="A77" s="18"/>
      <c r="B77" s="29"/>
      <c r="C77" s="10">
        <v>43907</v>
      </c>
      <c r="D77" s="27" t="s">
        <v>89</v>
      </c>
      <c r="E77" s="27" t="s">
        <v>85</v>
      </c>
      <c r="F77" s="28">
        <v>5.5</v>
      </c>
      <c r="G77" s="28">
        <v>0.5</v>
      </c>
      <c r="H77" s="13">
        <v>1</v>
      </c>
      <c r="I77" s="14">
        <v>25000</v>
      </c>
      <c r="J77" s="15">
        <f t="shared" si="1"/>
        <v>68750</v>
      </c>
      <c r="K77" s="23"/>
      <c r="L77" s="18" t="s">
        <v>14</v>
      </c>
    </row>
    <row r="78" spans="1:12" x14ac:dyDescent="0.2">
      <c r="A78" s="18"/>
      <c r="B78" s="19"/>
      <c r="C78" s="10">
        <v>43907</v>
      </c>
      <c r="D78" s="27" t="s">
        <v>90</v>
      </c>
      <c r="E78" s="27" t="s">
        <v>85</v>
      </c>
      <c r="F78" s="28">
        <v>3.2</v>
      </c>
      <c r="G78" s="28">
        <v>0.5</v>
      </c>
      <c r="H78" s="13">
        <v>1</v>
      </c>
      <c r="I78" s="14">
        <v>25000</v>
      </c>
      <c r="J78" s="15">
        <f t="shared" si="1"/>
        <v>40000</v>
      </c>
      <c r="K78" s="23"/>
      <c r="L78" s="18" t="s">
        <v>14</v>
      </c>
    </row>
    <row r="79" spans="1:12" x14ac:dyDescent="0.2">
      <c r="A79" s="18"/>
      <c r="B79" s="19"/>
      <c r="C79" s="10">
        <v>43907</v>
      </c>
      <c r="D79" s="27" t="s">
        <v>91</v>
      </c>
      <c r="E79" s="27" t="s">
        <v>85</v>
      </c>
      <c r="F79" s="28">
        <v>3.8</v>
      </c>
      <c r="G79" s="28">
        <v>0.5</v>
      </c>
      <c r="H79" s="13">
        <v>1</v>
      </c>
      <c r="I79" s="14">
        <v>25000</v>
      </c>
      <c r="J79" s="15">
        <f t="shared" si="1"/>
        <v>47500</v>
      </c>
      <c r="K79" s="23"/>
      <c r="L79" s="18" t="s">
        <v>14</v>
      </c>
    </row>
    <row r="80" spans="1:12" x14ac:dyDescent="0.2">
      <c r="A80" s="18"/>
      <c r="B80" s="19"/>
      <c r="C80" s="10">
        <v>43907</v>
      </c>
      <c r="D80" s="27" t="s">
        <v>92</v>
      </c>
      <c r="E80" s="27" t="s">
        <v>85</v>
      </c>
      <c r="F80" s="28">
        <v>2.8</v>
      </c>
      <c r="G80" s="28">
        <v>0.5</v>
      </c>
      <c r="H80" s="13">
        <v>1</v>
      </c>
      <c r="I80" s="14">
        <v>25000</v>
      </c>
      <c r="J80" s="15">
        <f t="shared" si="1"/>
        <v>35000</v>
      </c>
      <c r="K80" s="23"/>
      <c r="L80" s="18" t="s">
        <v>14</v>
      </c>
    </row>
    <row r="81" spans="1:12" x14ac:dyDescent="0.2">
      <c r="A81" s="18"/>
      <c r="B81" s="19"/>
      <c r="C81" s="10">
        <v>43907</v>
      </c>
      <c r="D81" s="27" t="s">
        <v>93</v>
      </c>
      <c r="E81" s="27" t="s">
        <v>85</v>
      </c>
      <c r="F81" s="28">
        <v>3.2</v>
      </c>
      <c r="G81" s="28">
        <v>0.5</v>
      </c>
      <c r="H81" s="13">
        <v>1</v>
      </c>
      <c r="I81" s="14">
        <v>25000</v>
      </c>
      <c r="J81" s="15">
        <f t="shared" si="1"/>
        <v>40000</v>
      </c>
      <c r="K81" s="23"/>
      <c r="L81" s="18" t="s">
        <v>14</v>
      </c>
    </row>
    <row r="82" spans="1:12" x14ac:dyDescent="0.2">
      <c r="A82" s="18"/>
      <c r="B82" s="19"/>
      <c r="C82" s="10">
        <v>43907</v>
      </c>
      <c r="D82" s="27" t="s">
        <v>94</v>
      </c>
      <c r="E82" s="27" t="s">
        <v>85</v>
      </c>
      <c r="F82" s="28">
        <v>4</v>
      </c>
      <c r="G82" s="28">
        <v>0.9</v>
      </c>
      <c r="H82" s="13">
        <v>1</v>
      </c>
      <c r="I82" s="14">
        <v>25000</v>
      </c>
      <c r="J82" s="15">
        <f t="shared" si="1"/>
        <v>90000</v>
      </c>
      <c r="K82" s="23"/>
      <c r="L82" s="18" t="s">
        <v>14</v>
      </c>
    </row>
    <row r="83" spans="1:12" x14ac:dyDescent="0.2">
      <c r="A83" s="18"/>
      <c r="B83" s="19"/>
      <c r="C83" s="10">
        <v>43907</v>
      </c>
      <c r="D83" s="27" t="s">
        <v>95</v>
      </c>
      <c r="E83" s="27" t="s">
        <v>85</v>
      </c>
      <c r="F83" s="28">
        <v>3.8</v>
      </c>
      <c r="G83" s="28">
        <v>0.5</v>
      </c>
      <c r="H83" s="13">
        <v>1</v>
      </c>
      <c r="I83" s="14">
        <v>25000</v>
      </c>
      <c r="J83" s="15">
        <f t="shared" si="1"/>
        <v>47500</v>
      </c>
      <c r="K83" s="23"/>
      <c r="L83" s="18" t="s">
        <v>14</v>
      </c>
    </row>
    <row r="84" spans="1:12" x14ac:dyDescent="0.2">
      <c r="A84" s="18"/>
      <c r="B84" s="19"/>
      <c r="C84" s="10">
        <v>43907</v>
      </c>
      <c r="D84" s="27" t="s">
        <v>96</v>
      </c>
      <c r="E84" s="27" t="s">
        <v>85</v>
      </c>
      <c r="F84" s="28">
        <v>2.1</v>
      </c>
      <c r="G84" s="28">
        <v>0.5</v>
      </c>
      <c r="H84" s="13">
        <v>1</v>
      </c>
      <c r="I84" s="14">
        <v>25000</v>
      </c>
      <c r="J84" s="15">
        <f t="shared" si="1"/>
        <v>26250</v>
      </c>
      <c r="K84" s="23"/>
      <c r="L84" s="18" t="s">
        <v>14</v>
      </c>
    </row>
    <row r="85" spans="1:12" x14ac:dyDescent="0.2">
      <c r="A85" s="18"/>
      <c r="B85" s="19"/>
      <c r="C85" s="10">
        <v>43907</v>
      </c>
      <c r="D85" s="27" t="s">
        <v>97</v>
      </c>
      <c r="E85" s="27" t="s">
        <v>85</v>
      </c>
      <c r="F85" s="28">
        <v>3.8</v>
      </c>
      <c r="G85" s="28">
        <v>0.5</v>
      </c>
      <c r="H85" s="13">
        <v>1</v>
      </c>
      <c r="I85" s="14">
        <v>25000</v>
      </c>
      <c r="J85" s="15">
        <f t="shared" si="1"/>
        <v>47500</v>
      </c>
      <c r="K85" s="23"/>
      <c r="L85" s="18" t="s">
        <v>14</v>
      </c>
    </row>
    <row r="86" spans="1:12" ht="14.25" customHeight="1" x14ac:dyDescent="0.2">
      <c r="A86" s="18"/>
      <c r="B86" s="30"/>
      <c r="C86" s="10">
        <v>43907</v>
      </c>
      <c r="D86" s="27" t="s">
        <v>97</v>
      </c>
      <c r="E86" s="27" t="s">
        <v>85</v>
      </c>
      <c r="F86" s="28">
        <v>3.2</v>
      </c>
      <c r="G86" s="28">
        <v>0.5</v>
      </c>
      <c r="H86" s="13">
        <v>1</v>
      </c>
      <c r="I86" s="14">
        <v>25000</v>
      </c>
      <c r="J86" s="15">
        <f t="shared" si="1"/>
        <v>40000</v>
      </c>
      <c r="K86" s="23"/>
      <c r="L86" s="18" t="s">
        <v>14</v>
      </c>
    </row>
    <row r="87" spans="1:12" x14ac:dyDescent="0.2">
      <c r="A87" s="18"/>
      <c r="B87" s="19"/>
      <c r="C87" s="10">
        <v>43907</v>
      </c>
      <c r="D87" s="27" t="s">
        <v>98</v>
      </c>
      <c r="E87" s="27" t="s">
        <v>85</v>
      </c>
      <c r="F87" s="28">
        <v>5.5</v>
      </c>
      <c r="G87" s="28">
        <v>0.5</v>
      </c>
      <c r="H87" s="13">
        <v>1</v>
      </c>
      <c r="I87" s="14">
        <v>25000</v>
      </c>
      <c r="J87" s="15">
        <f t="shared" si="1"/>
        <v>68750</v>
      </c>
      <c r="K87" s="23"/>
      <c r="L87" s="18" t="s">
        <v>14</v>
      </c>
    </row>
    <row r="88" spans="1:12" x14ac:dyDescent="0.2">
      <c r="A88" s="18"/>
      <c r="B88" s="19"/>
      <c r="C88" s="10">
        <v>43907</v>
      </c>
      <c r="D88" s="27" t="s">
        <v>99</v>
      </c>
      <c r="E88" s="27" t="s">
        <v>85</v>
      </c>
      <c r="F88" s="28">
        <v>7</v>
      </c>
      <c r="G88" s="28">
        <v>0.5</v>
      </c>
      <c r="H88" s="13">
        <v>1</v>
      </c>
      <c r="I88" s="14">
        <v>25000</v>
      </c>
      <c r="J88" s="15">
        <f t="shared" si="1"/>
        <v>87500</v>
      </c>
      <c r="K88" s="23"/>
      <c r="L88" s="18" t="s">
        <v>14</v>
      </c>
    </row>
    <row r="89" spans="1:12" x14ac:dyDescent="0.2">
      <c r="A89" s="18"/>
      <c r="B89" s="19"/>
      <c r="C89" s="10">
        <v>43907</v>
      </c>
      <c r="D89" s="27" t="s">
        <v>99</v>
      </c>
      <c r="E89" s="27" t="s">
        <v>85</v>
      </c>
      <c r="F89" s="28">
        <v>2.1</v>
      </c>
      <c r="G89" s="28">
        <v>1.2</v>
      </c>
      <c r="H89" s="13">
        <v>1</v>
      </c>
      <c r="I89" s="14">
        <v>25000</v>
      </c>
      <c r="J89" s="15">
        <f t="shared" si="1"/>
        <v>63000</v>
      </c>
      <c r="K89" s="23"/>
      <c r="L89" s="18" t="s">
        <v>14</v>
      </c>
    </row>
    <row r="90" spans="1:12" x14ac:dyDescent="0.2">
      <c r="A90" s="18"/>
      <c r="B90" s="19"/>
      <c r="C90" s="10">
        <v>43907</v>
      </c>
      <c r="D90" s="27" t="s">
        <v>100</v>
      </c>
      <c r="E90" s="27" t="s">
        <v>85</v>
      </c>
      <c r="F90" s="28">
        <v>5.5</v>
      </c>
      <c r="G90" s="28">
        <v>0.5</v>
      </c>
      <c r="H90" s="13">
        <v>1</v>
      </c>
      <c r="I90" s="14">
        <v>25000</v>
      </c>
      <c r="J90" s="15">
        <f t="shared" si="1"/>
        <v>68750</v>
      </c>
      <c r="K90" s="23"/>
      <c r="L90" s="18" t="s">
        <v>14</v>
      </c>
    </row>
    <row r="91" spans="1:12" x14ac:dyDescent="0.2">
      <c r="A91" s="18"/>
      <c r="B91" s="19"/>
      <c r="C91" s="10">
        <v>43907</v>
      </c>
      <c r="D91" s="27" t="s">
        <v>101</v>
      </c>
      <c r="E91" s="27" t="s">
        <v>85</v>
      </c>
      <c r="F91" s="28">
        <v>3</v>
      </c>
      <c r="G91" s="28">
        <v>0.5</v>
      </c>
      <c r="H91" s="13">
        <v>1</v>
      </c>
      <c r="I91" s="14">
        <v>25000</v>
      </c>
      <c r="J91" s="15">
        <f t="shared" si="1"/>
        <v>37500</v>
      </c>
      <c r="K91" s="23"/>
      <c r="L91" s="18" t="s">
        <v>14</v>
      </c>
    </row>
    <row r="92" spans="1:12" x14ac:dyDescent="0.2">
      <c r="A92" s="18"/>
      <c r="B92" s="19"/>
      <c r="C92" s="10">
        <v>43907</v>
      </c>
      <c r="D92" s="27" t="s">
        <v>102</v>
      </c>
      <c r="E92" s="27" t="s">
        <v>85</v>
      </c>
      <c r="F92" s="28">
        <v>1.8</v>
      </c>
      <c r="G92" s="28">
        <v>0.3</v>
      </c>
      <c r="H92" s="13">
        <v>1</v>
      </c>
      <c r="I92" s="14">
        <v>25000</v>
      </c>
      <c r="J92" s="15">
        <f t="shared" si="1"/>
        <v>13500</v>
      </c>
      <c r="K92" s="23"/>
      <c r="L92" s="18" t="s">
        <v>14</v>
      </c>
    </row>
    <row r="93" spans="1:12" x14ac:dyDescent="0.2">
      <c r="A93" s="18"/>
      <c r="B93" s="19"/>
      <c r="C93" s="10">
        <v>43907</v>
      </c>
      <c r="D93" s="27" t="s">
        <v>102</v>
      </c>
      <c r="E93" s="27" t="s">
        <v>85</v>
      </c>
      <c r="F93" s="28">
        <v>1.8</v>
      </c>
      <c r="G93" s="28">
        <v>0.3</v>
      </c>
      <c r="H93" s="13">
        <v>1</v>
      </c>
      <c r="I93" s="14">
        <v>25000</v>
      </c>
      <c r="J93" s="15">
        <f t="shared" si="1"/>
        <v>13500</v>
      </c>
      <c r="K93" s="23"/>
      <c r="L93" s="18" t="s">
        <v>14</v>
      </c>
    </row>
    <row r="94" spans="1:12" x14ac:dyDescent="0.2">
      <c r="A94" s="18"/>
      <c r="B94" s="19"/>
      <c r="C94" s="10">
        <v>43910</v>
      </c>
      <c r="D94" s="27" t="s">
        <v>103</v>
      </c>
      <c r="E94" s="27" t="s">
        <v>24</v>
      </c>
      <c r="F94" s="28">
        <v>0.89</v>
      </c>
      <c r="G94" s="28">
        <v>0.75</v>
      </c>
      <c r="H94" s="13">
        <v>1</v>
      </c>
      <c r="I94" s="14">
        <v>25000</v>
      </c>
      <c r="J94" s="15">
        <f t="shared" si="1"/>
        <v>16687.5</v>
      </c>
      <c r="K94" s="23"/>
      <c r="L94" s="18" t="s">
        <v>14</v>
      </c>
    </row>
    <row r="95" spans="1:12" x14ac:dyDescent="0.2">
      <c r="A95" s="18"/>
      <c r="B95" s="19"/>
      <c r="C95" s="10">
        <v>43910</v>
      </c>
      <c r="D95" s="27" t="s">
        <v>103</v>
      </c>
      <c r="E95" s="27" t="s">
        <v>24</v>
      </c>
      <c r="F95" s="28">
        <v>0.89</v>
      </c>
      <c r="G95" s="28">
        <v>0.75</v>
      </c>
      <c r="H95" s="13">
        <v>1</v>
      </c>
      <c r="I95" s="14">
        <v>25000</v>
      </c>
      <c r="J95" s="15">
        <f t="shared" si="1"/>
        <v>16687.5</v>
      </c>
      <c r="K95" s="23"/>
      <c r="L95" s="18" t="s">
        <v>14</v>
      </c>
    </row>
    <row r="96" spans="1:12" x14ac:dyDescent="0.2">
      <c r="A96" s="18"/>
      <c r="B96" s="19"/>
      <c r="C96" s="10">
        <v>43910</v>
      </c>
      <c r="D96" s="27" t="s">
        <v>103</v>
      </c>
      <c r="E96" s="27" t="s">
        <v>24</v>
      </c>
      <c r="F96" s="28">
        <v>3</v>
      </c>
      <c r="G96" s="28">
        <v>0.6</v>
      </c>
      <c r="H96" s="13">
        <v>1</v>
      </c>
      <c r="I96" s="14">
        <v>25000</v>
      </c>
      <c r="J96" s="15">
        <f t="shared" si="1"/>
        <v>44999.999999999993</v>
      </c>
      <c r="K96" s="23"/>
      <c r="L96" s="18" t="s">
        <v>14</v>
      </c>
    </row>
    <row r="97" spans="1:12" x14ac:dyDescent="0.2">
      <c r="A97" s="18"/>
      <c r="B97" s="19"/>
      <c r="C97" s="10">
        <v>43911</v>
      </c>
      <c r="D97" s="27" t="s">
        <v>104</v>
      </c>
      <c r="E97" s="27" t="s">
        <v>105</v>
      </c>
      <c r="F97" s="28">
        <v>2.9</v>
      </c>
      <c r="G97" s="28">
        <v>0.9</v>
      </c>
      <c r="H97" s="13">
        <v>1</v>
      </c>
      <c r="I97" s="14">
        <v>25000</v>
      </c>
      <c r="J97" s="15">
        <f t="shared" si="1"/>
        <v>65250</v>
      </c>
      <c r="K97" s="23"/>
      <c r="L97" s="18" t="s">
        <v>14</v>
      </c>
    </row>
    <row r="98" spans="1:12" x14ac:dyDescent="0.2">
      <c r="A98" s="18"/>
      <c r="B98" s="19"/>
      <c r="C98" s="10">
        <v>43911</v>
      </c>
      <c r="D98" s="27" t="s">
        <v>106</v>
      </c>
      <c r="E98" s="27" t="s">
        <v>107</v>
      </c>
      <c r="F98" s="28">
        <v>2.2999999999999998</v>
      </c>
      <c r="G98" s="28">
        <v>0.83</v>
      </c>
      <c r="H98" s="13">
        <v>1</v>
      </c>
      <c r="I98" s="14">
        <v>25000</v>
      </c>
      <c r="J98" s="15">
        <f t="shared" si="1"/>
        <v>47724.999999999993</v>
      </c>
      <c r="K98" s="23"/>
      <c r="L98" s="18" t="s">
        <v>14</v>
      </c>
    </row>
    <row r="99" spans="1:12" x14ac:dyDescent="0.2">
      <c r="A99" s="18"/>
      <c r="B99" s="19"/>
      <c r="C99" s="10">
        <v>43913</v>
      </c>
      <c r="D99" s="27" t="s">
        <v>108</v>
      </c>
      <c r="E99" s="27" t="s">
        <v>29</v>
      </c>
      <c r="F99" s="28">
        <v>1.4</v>
      </c>
      <c r="G99" s="28">
        <v>1.2</v>
      </c>
      <c r="H99" s="13">
        <v>1</v>
      </c>
      <c r="I99" s="14">
        <v>25000</v>
      </c>
      <c r="J99" s="15">
        <f t="shared" si="1"/>
        <v>42000</v>
      </c>
      <c r="K99" s="23"/>
      <c r="L99" s="18" t="s">
        <v>14</v>
      </c>
    </row>
    <row r="100" spans="1:12" x14ac:dyDescent="0.2">
      <c r="A100" s="18"/>
      <c r="B100" s="19"/>
      <c r="C100" s="10">
        <v>43913</v>
      </c>
      <c r="D100" s="27" t="s">
        <v>108</v>
      </c>
      <c r="E100" s="27" t="s">
        <v>29</v>
      </c>
      <c r="F100" s="28">
        <v>1.4</v>
      </c>
      <c r="G100" s="28">
        <v>1.2</v>
      </c>
      <c r="H100" s="13">
        <v>1</v>
      </c>
      <c r="I100" s="14">
        <v>25000</v>
      </c>
      <c r="J100" s="15">
        <f t="shared" si="1"/>
        <v>42000</v>
      </c>
      <c r="K100" s="23"/>
      <c r="L100" s="18" t="s">
        <v>14</v>
      </c>
    </row>
    <row r="101" spans="1:12" x14ac:dyDescent="0.2">
      <c r="A101" s="18"/>
      <c r="B101" s="19"/>
      <c r="C101" s="10">
        <v>43913</v>
      </c>
      <c r="D101" s="27" t="s">
        <v>108</v>
      </c>
      <c r="E101" s="27" t="s">
        <v>29</v>
      </c>
      <c r="F101" s="28">
        <v>1.4</v>
      </c>
      <c r="G101" s="28">
        <v>1.2</v>
      </c>
      <c r="H101" s="13">
        <v>1</v>
      </c>
      <c r="I101" s="14">
        <v>25000</v>
      </c>
      <c r="J101" s="15">
        <f t="shared" si="1"/>
        <v>42000</v>
      </c>
      <c r="K101" s="23"/>
      <c r="L101" s="18" t="s">
        <v>14</v>
      </c>
    </row>
    <row r="102" spans="1:12" x14ac:dyDescent="0.2">
      <c r="A102" s="18"/>
      <c r="B102" s="19"/>
      <c r="C102" s="10">
        <v>43909</v>
      </c>
      <c r="D102" s="27" t="s">
        <v>109</v>
      </c>
      <c r="E102" s="27" t="s">
        <v>110</v>
      </c>
      <c r="F102" s="28">
        <v>6.5</v>
      </c>
      <c r="G102" s="28">
        <v>1.5</v>
      </c>
      <c r="H102" s="13">
        <v>1</v>
      </c>
      <c r="I102" s="14">
        <v>25000</v>
      </c>
      <c r="J102" s="15">
        <f t="shared" si="1"/>
        <v>243750</v>
      </c>
      <c r="K102" s="23"/>
      <c r="L102" s="18" t="s">
        <v>14</v>
      </c>
    </row>
    <row r="103" spans="1:12" x14ac:dyDescent="0.2">
      <c r="A103" s="18"/>
      <c r="B103" s="19"/>
      <c r="C103" s="10">
        <v>43904</v>
      </c>
      <c r="D103" s="27" t="s">
        <v>111</v>
      </c>
      <c r="E103" s="27" t="s">
        <v>28</v>
      </c>
      <c r="F103" s="28">
        <v>3</v>
      </c>
      <c r="G103" s="28">
        <v>1</v>
      </c>
      <c r="H103" s="13">
        <v>1</v>
      </c>
      <c r="I103" s="14">
        <v>25000</v>
      </c>
      <c r="J103" s="15">
        <f t="shared" si="1"/>
        <v>75000</v>
      </c>
      <c r="K103" s="23"/>
      <c r="L103" s="18" t="s">
        <v>14</v>
      </c>
    </row>
    <row r="104" spans="1:12" x14ac:dyDescent="0.2">
      <c r="A104" s="18"/>
      <c r="B104" s="19"/>
      <c r="C104" s="10">
        <v>43904</v>
      </c>
      <c r="D104" s="27" t="s">
        <v>28</v>
      </c>
      <c r="E104" s="27" t="s">
        <v>28</v>
      </c>
      <c r="F104" s="28">
        <v>1</v>
      </c>
      <c r="G104" s="28">
        <v>1</v>
      </c>
      <c r="H104" s="13">
        <v>1</v>
      </c>
      <c r="I104" s="14">
        <v>25000</v>
      </c>
      <c r="J104" s="15">
        <f t="shared" si="1"/>
        <v>25000</v>
      </c>
      <c r="K104" s="23"/>
      <c r="L104" s="18" t="s">
        <v>14</v>
      </c>
    </row>
    <row r="105" spans="1:12" x14ac:dyDescent="0.2">
      <c r="A105" s="18"/>
      <c r="B105" s="19"/>
      <c r="C105" s="10">
        <v>43907</v>
      </c>
      <c r="D105" s="27" t="s">
        <v>112</v>
      </c>
      <c r="E105" s="27" t="s">
        <v>85</v>
      </c>
      <c r="F105" s="28">
        <v>1.5</v>
      </c>
      <c r="G105" s="28">
        <v>0.5</v>
      </c>
      <c r="H105" s="13">
        <v>1</v>
      </c>
      <c r="I105" s="14">
        <v>25000</v>
      </c>
      <c r="J105" s="15">
        <f t="shared" si="1"/>
        <v>18750</v>
      </c>
      <c r="K105" s="23"/>
      <c r="L105" s="18" t="s">
        <v>14</v>
      </c>
    </row>
    <row r="106" spans="1:12" x14ac:dyDescent="0.2">
      <c r="A106" s="18"/>
      <c r="B106" s="19"/>
      <c r="C106" s="10">
        <v>43907</v>
      </c>
      <c r="D106" s="27" t="s">
        <v>113</v>
      </c>
      <c r="E106" s="27" t="s">
        <v>85</v>
      </c>
      <c r="F106" s="28">
        <v>5.5</v>
      </c>
      <c r="G106" s="28">
        <v>0.5</v>
      </c>
      <c r="H106" s="13">
        <v>1</v>
      </c>
      <c r="I106" s="14">
        <v>25000</v>
      </c>
      <c r="J106" s="15">
        <f t="shared" si="1"/>
        <v>68750</v>
      </c>
      <c r="K106" s="23"/>
      <c r="L106" s="18" t="s">
        <v>14</v>
      </c>
    </row>
    <row r="107" spans="1:12" x14ac:dyDescent="0.2">
      <c r="A107" s="18"/>
      <c r="B107" s="19"/>
      <c r="C107" s="10">
        <v>43907</v>
      </c>
      <c r="D107" s="27" t="s">
        <v>114</v>
      </c>
      <c r="E107" s="27" t="s">
        <v>85</v>
      </c>
      <c r="F107" s="28">
        <v>2.5</v>
      </c>
      <c r="G107" s="28">
        <v>1</v>
      </c>
      <c r="H107" s="13">
        <v>1</v>
      </c>
      <c r="I107" s="14">
        <v>25000</v>
      </c>
      <c r="J107" s="15">
        <f t="shared" si="1"/>
        <v>62500</v>
      </c>
      <c r="K107" s="23"/>
      <c r="L107" s="18" t="s">
        <v>14</v>
      </c>
    </row>
    <row r="108" spans="1:12" x14ac:dyDescent="0.2">
      <c r="A108" s="18"/>
      <c r="B108" s="19"/>
      <c r="C108" s="10">
        <v>43895</v>
      </c>
      <c r="D108" s="27" t="s">
        <v>17</v>
      </c>
      <c r="E108" s="27" t="s">
        <v>32</v>
      </c>
      <c r="F108" s="28">
        <v>2.4</v>
      </c>
      <c r="G108" s="28">
        <v>0.8</v>
      </c>
      <c r="H108" s="13">
        <v>3</v>
      </c>
      <c r="I108" s="14">
        <v>25000</v>
      </c>
      <c r="J108" s="15">
        <f t="shared" si="1"/>
        <v>144000</v>
      </c>
      <c r="K108" s="23"/>
      <c r="L108" s="18" t="s">
        <v>14</v>
      </c>
    </row>
    <row r="109" spans="1:12" x14ac:dyDescent="0.2">
      <c r="A109" s="18"/>
      <c r="B109" s="19"/>
      <c r="C109" s="10">
        <v>43895</v>
      </c>
      <c r="D109" s="27" t="s">
        <v>115</v>
      </c>
      <c r="E109" s="27" t="s">
        <v>32</v>
      </c>
      <c r="F109" s="28">
        <v>2.4</v>
      </c>
      <c r="G109" s="28">
        <v>0.8</v>
      </c>
      <c r="H109" s="13">
        <v>2</v>
      </c>
      <c r="I109" s="14">
        <v>25000</v>
      </c>
      <c r="J109" s="15">
        <f t="shared" si="1"/>
        <v>96000</v>
      </c>
      <c r="K109" s="23"/>
      <c r="L109" s="18" t="s">
        <v>14</v>
      </c>
    </row>
    <row r="110" spans="1:12" x14ac:dyDescent="0.2">
      <c r="A110" s="18"/>
      <c r="B110" s="19"/>
      <c r="C110" s="10">
        <v>43895</v>
      </c>
      <c r="D110" s="27" t="s">
        <v>116</v>
      </c>
      <c r="E110" s="27" t="s">
        <v>32</v>
      </c>
      <c r="F110" s="28">
        <v>2.4</v>
      </c>
      <c r="G110" s="28">
        <v>0.8</v>
      </c>
      <c r="H110" s="13">
        <v>8</v>
      </c>
      <c r="I110" s="14">
        <v>25000</v>
      </c>
      <c r="J110" s="15">
        <f t="shared" si="1"/>
        <v>384000</v>
      </c>
      <c r="K110" s="23"/>
      <c r="L110" s="18" t="s">
        <v>14</v>
      </c>
    </row>
    <row r="111" spans="1:12" x14ac:dyDescent="0.2">
      <c r="A111" s="18"/>
      <c r="B111" s="19"/>
      <c r="C111" s="10">
        <v>43901</v>
      </c>
      <c r="D111" s="27" t="s">
        <v>117</v>
      </c>
      <c r="E111" s="27" t="s">
        <v>16</v>
      </c>
      <c r="F111" s="28">
        <v>2</v>
      </c>
      <c r="G111" s="28">
        <v>0.4</v>
      </c>
      <c r="H111" s="13">
        <v>5</v>
      </c>
      <c r="I111" s="14">
        <v>25000</v>
      </c>
      <c r="J111" s="15">
        <f t="shared" si="1"/>
        <v>100000</v>
      </c>
      <c r="K111" s="23"/>
      <c r="L111" s="18" t="s">
        <v>14</v>
      </c>
    </row>
    <row r="112" spans="1:12" x14ac:dyDescent="0.2">
      <c r="A112" s="18"/>
      <c r="B112" s="19"/>
      <c r="C112" s="10">
        <v>43916</v>
      </c>
      <c r="D112" s="27" t="s">
        <v>118</v>
      </c>
      <c r="E112" s="27" t="s">
        <v>31</v>
      </c>
      <c r="F112" s="28">
        <v>4.2</v>
      </c>
      <c r="G112" s="28">
        <v>1</v>
      </c>
      <c r="H112" s="13">
        <v>1</v>
      </c>
      <c r="I112" s="14">
        <v>25000</v>
      </c>
      <c r="J112" s="15">
        <f t="shared" si="1"/>
        <v>105000</v>
      </c>
      <c r="K112" s="23"/>
      <c r="L112" s="18" t="s">
        <v>14</v>
      </c>
    </row>
    <row r="113" spans="1:15" x14ac:dyDescent="0.2">
      <c r="A113" s="18"/>
      <c r="B113" s="19"/>
      <c r="C113" s="10">
        <v>43901</v>
      </c>
      <c r="D113" s="27" t="s">
        <v>119</v>
      </c>
      <c r="E113" s="27" t="s">
        <v>30</v>
      </c>
      <c r="F113" s="28">
        <v>2.8</v>
      </c>
      <c r="G113" s="28">
        <v>0.75</v>
      </c>
      <c r="H113" s="13">
        <v>1</v>
      </c>
      <c r="I113" s="14">
        <v>25000</v>
      </c>
      <c r="J113" s="15">
        <f t="shared" si="1"/>
        <v>52499.999999999993</v>
      </c>
      <c r="K113" s="23"/>
      <c r="L113" s="18" t="s">
        <v>14</v>
      </c>
    </row>
    <row r="114" spans="1:15" x14ac:dyDescent="0.2">
      <c r="A114" s="18"/>
      <c r="B114" s="19"/>
      <c r="C114" s="10">
        <v>43911</v>
      </c>
      <c r="D114" s="27" t="s">
        <v>120</v>
      </c>
      <c r="E114" s="27" t="s">
        <v>121</v>
      </c>
      <c r="F114" s="28">
        <v>5</v>
      </c>
      <c r="G114" s="28">
        <v>0.9</v>
      </c>
      <c r="H114" s="13">
        <v>1</v>
      </c>
      <c r="I114" s="14">
        <v>25000</v>
      </c>
      <c r="J114" s="15">
        <f t="shared" si="1"/>
        <v>112500</v>
      </c>
      <c r="K114" s="23"/>
      <c r="L114" s="18" t="s">
        <v>14</v>
      </c>
    </row>
    <row r="115" spans="1:15" x14ac:dyDescent="0.2">
      <c r="A115" s="18"/>
      <c r="B115" s="19"/>
      <c r="C115" s="10">
        <v>43909</v>
      </c>
      <c r="D115" s="27" t="s">
        <v>146</v>
      </c>
      <c r="E115" s="27" t="s">
        <v>145</v>
      </c>
      <c r="F115" s="28">
        <v>1.4</v>
      </c>
      <c r="G115" s="28">
        <v>1.1000000000000001</v>
      </c>
      <c r="H115" s="13">
        <v>1</v>
      </c>
      <c r="I115" s="14">
        <v>25000</v>
      </c>
      <c r="J115" s="15">
        <f t="shared" si="1"/>
        <v>38500</v>
      </c>
      <c r="K115" s="23"/>
      <c r="L115" s="18" t="s">
        <v>14</v>
      </c>
    </row>
    <row r="116" spans="1:15" x14ac:dyDescent="0.2">
      <c r="A116" s="18"/>
      <c r="B116" s="19"/>
      <c r="C116" s="10">
        <v>43909</v>
      </c>
      <c r="D116" s="27" t="s">
        <v>144</v>
      </c>
      <c r="E116" s="27" t="s">
        <v>145</v>
      </c>
      <c r="F116" s="28">
        <v>1.4</v>
      </c>
      <c r="G116" s="28">
        <v>1.1000000000000001</v>
      </c>
      <c r="H116" s="13">
        <v>2</v>
      </c>
      <c r="I116" s="14">
        <v>25000</v>
      </c>
      <c r="J116" s="15">
        <f t="shared" si="1"/>
        <v>77000</v>
      </c>
      <c r="K116" s="23"/>
      <c r="L116" s="18" t="s">
        <v>14</v>
      </c>
    </row>
    <row r="117" spans="1:15" x14ac:dyDescent="0.2">
      <c r="A117" s="18"/>
      <c r="B117" s="19"/>
      <c r="C117" s="10">
        <v>43909</v>
      </c>
      <c r="D117" s="27" t="s">
        <v>147</v>
      </c>
      <c r="E117" s="27" t="s">
        <v>145</v>
      </c>
      <c r="F117" s="28">
        <v>1</v>
      </c>
      <c r="G117" s="28">
        <v>1.1499999999999999</v>
      </c>
      <c r="H117" s="13">
        <v>1</v>
      </c>
      <c r="I117" s="14">
        <v>25000</v>
      </c>
      <c r="J117" s="15">
        <f t="shared" si="1"/>
        <v>28749.999999999996</v>
      </c>
      <c r="K117" s="23"/>
      <c r="L117" s="18" t="s">
        <v>14</v>
      </c>
      <c r="O117" s="50"/>
    </row>
    <row r="118" spans="1:15" x14ac:dyDescent="0.2">
      <c r="A118" s="18"/>
      <c r="B118" s="19"/>
      <c r="C118" s="10">
        <v>43904</v>
      </c>
      <c r="D118" s="27" t="s">
        <v>148</v>
      </c>
      <c r="E118" s="27" t="s">
        <v>125</v>
      </c>
      <c r="F118" s="28">
        <v>0.9</v>
      </c>
      <c r="G118" s="28">
        <v>0.35</v>
      </c>
      <c r="H118" s="13">
        <v>60</v>
      </c>
      <c r="I118" s="14">
        <v>150000</v>
      </c>
      <c r="J118" s="15">
        <f t="shared" si="1"/>
        <v>2835000</v>
      </c>
      <c r="K118" s="77"/>
      <c r="L118" s="18" t="s">
        <v>126</v>
      </c>
    </row>
    <row r="119" spans="1:15" x14ac:dyDescent="0.2">
      <c r="A119" s="18"/>
      <c r="B119" s="19"/>
      <c r="C119" s="10">
        <v>43904</v>
      </c>
      <c r="D119" s="27" t="s">
        <v>149</v>
      </c>
      <c r="E119" s="27" t="s">
        <v>125</v>
      </c>
      <c r="F119" s="28">
        <v>0.35</v>
      </c>
      <c r="G119" s="28">
        <v>0.4</v>
      </c>
      <c r="H119" s="13">
        <v>120</v>
      </c>
      <c r="I119" s="14">
        <v>150000</v>
      </c>
      <c r="J119" s="15">
        <f t="shared" si="1"/>
        <v>2519999.9999999995</v>
      </c>
      <c r="K119" s="23"/>
      <c r="L119" s="18" t="s">
        <v>126</v>
      </c>
    </row>
    <row r="120" spans="1:15" x14ac:dyDescent="0.2">
      <c r="A120" s="18"/>
      <c r="B120" s="19"/>
      <c r="C120" s="36">
        <v>43897</v>
      </c>
      <c r="D120" s="27" t="s">
        <v>156</v>
      </c>
      <c r="E120" s="27" t="s">
        <v>150</v>
      </c>
      <c r="F120" s="28">
        <v>2</v>
      </c>
      <c r="G120" s="28">
        <v>0.4</v>
      </c>
      <c r="H120" s="13">
        <v>2</v>
      </c>
      <c r="I120" s="14">
        <v>150000</v>
      </c>
      <c r="J120" s="15">
        <f>(F120*G120)*(H120*I120)</f>
        <v>240000</v>
      </c>
      <c r="K120" s="23"/>
      <c r="L120" s="18" t="s">
        <v>155</v>
      </c>
    </row>
    <row r="121" spans="1:15" x14ac:dyDescent="0.2">
      <c r="A121" s="18"/>
      <c r="B121" s="19"/>
      <c r="C121" s="36">
        <v>43897</v>
      </c>
      <c r="D121" s="27" t="s">
        <v>156</v>
      </c>
      <c r="E121" s="27" t="s">
        <v>153</v>
      </c>
      <c r="F121" s="28">
        <v>1</v>
      </c>
      <c r="G121" s="28">
        <v>1</v>
      </c>
      <c r="H121" s="13">
        <v>4</v>
      </c>
      <c r="I121" s="14">
        <v>150000</v>
      </c>
      <c r="J121" s="15">
        <f t="shared" ref="J121:J123" si="2">(F121*G121)*(H121*I121)</f>
        <v>600000</v>
      </c>
      <c r="K121" s="23"/>
      <c r="L121" s="18" t="s">
        <v>155</v>
      </c>
    </row>
    <row r="122" spans="1:15" x14ac:dyDescent="0.2">
      <c r="A122" s="18"/>
      <c r="B122" s="19"/>
      <c r="C122" s="36">
        <v>43897</v>
      </c>
      <c r="D122" s="27" t="s">
        <v>156</v>
      </c>
      <c r="E122" s="27" t="s">
        <v>154</v>
      </c>
      <c r="F122" s="28">
        <v>2</v>
      </c>
      <c r="G122" s="28">
        <v>0.4</v>
      </c>
      <c r="H122" s="13">
        <v>2</v>
      </c>
      <c r="I122" s="14">
        <v>150000</v>
      </c>
      <c r="J122" s="15">
        <f t="shared" si="2"/>
        <v>240000</v>
      </c>
      <c r="K122" s="23"/>
      <c r="L122" s="18" t="s">
        <v>155</v>
      </c>
    </row>
    <row r="123" spans="1:15" x14ac:dyDescent="0.2">
      <c r="A123" s="18"/>
      <c r="B123" s="19"/>
      <c r="C123" s="36">
        <v>43897</v>
      </c>
      <c r="D123" s="27" t="s">
        <v>157</v>
      </c>
      <c r="E123" s="27" t="s">
        <v>158</v>
      </c>
      <c r="F123" s="28">
        <v>1</v>
      </c>
      <c r="G123" s="28">
        <v>0.4</v>
      </c>
      <c r="H123" s="13">
        <v>2</v>
      </c>
      <c r="I123" s="14">
        <v>150000</v>
      </c>
      <c r="J123" s="15">
        <f t="shared" si="2"/>
        <v>120000</v>
      </c>
      <c r="K123" s="23"/>
      <c r="L123" s="18" t="s">
        <v>155</v>
      </c>
      <c r="O123" s="50"/>
    </row>
    <row r="124" spans="1:15" x14ac:dyDescent="0.2">
      <c r="A124" s="18"/>
      <c r="B124" s="19"/>
      <c r="C124" s="10">
        <v>43904</v>
      </c>
      <c r="D124" s="27" t="s">
        <v>131</v>
      </c>
      <c r="E124" s="27" t="s">
        <v>125</v>
      </c>
      <c r="F124" s="28">
        <v>1.69</v>
      </c>
      <c r="G124" s="28">
        <v>0.22</v>
      </c>
      <c r="H124" s="13">
        <v>20</v>
      </c>
      <c r="I124" s="14">
        <v>90000</v>
      </c>
      <c r="J124" s="15">
        <f t="shared" si="1"/>
        <v>669239.99999999988</v>
      </c>
      <c r="K124" s="76"/>
      <c r="L124" s="18" t="s">
        <v>128</v>
      </c>
    </row>
    <row r="125" spans="1:15" x14ac:dyDescent="0.2">
      <c r="A125" s="18"/>
      <c r="B125" s="19"/>
      <c r="C125" s="10">
        <v>43904</v>
      </c>
      <c r="D125" s="27" t="s">
        <v>130</v>
      </c>
      <c r="E125" s="27" t="s">
        <v>125</v>
      </c>
      <c r="F125" s="28">
        <v>1.1000000000000001</v>
      </c>
      <c r="G125" s="28">
        <v>0.22</v>
      </c>
      <c r="H125" s="13">
        <v>10</v>
      </c>
      <c r="I125" s="14">
        <v>90000</v>
      </c>
      <c r="J125" s="15">
        <f t="shared" si="1"/>
        <v>217800.00000000003</v>
      </c>
      <c r="K125" s="76"/>
      <c r="L125" s="18" t="s">
        <v>128</v>
      </c>
    </row>
    <row r="126" spans="1:15" x14ac:dyDescent="0.2">
      <c r="A126" s="18"/>
      <c r="B126" s="19"/>
      <c r="C126" s="10">
        <v>43904</v>
      </c>
      <c r="D126" s="27" t="s">
        <v>132</v>
      </c>
      <c r="E126" s="27" t="s">
        <v>125</v>
      </c>
      <c r="F126" s="28">
        <v>1.35</v>
      </c>
      <c r="G126" s="28">
        <v>0.22</v>
      </c>
      <c r="H126" s="13">
        <v>20</v>
      </c>
      <c r="I126" s="14">
        <v>90000</v>
      </c>
      <c r="J126" s="15">
        <f t="shared" si="1"/>
        <v>534600.00000000012</v>
      </c>
      <c r="K126" s="76"/>
      <c r="L126" s="18" t="s">
        <v>128</v>
      </c>
    </row>
    <row r="127" spans="1:15" x14ac:dyDescent="0.2">
      <c r="A127" s="18"/>
      <c r="B127" s="19"/>
      <c r="C127" s="10">
        <v>43904</v>
      </c>
      <c r="D127" s="27" t="s">
        <v>133</v>
      </c>
      <c r="E127" s="27" t="s">
        <v>125</v>
      </c>
      <c r="F127" s="28">
        <v>1.1000000000000001</v>
      </c>
      <c r="G127" s="28">
        <v>0.22</v>
      </c>
      <c r="H127" s="13">
        <v>10</v>
      </c>
      <c r="I127" s="14">
        <v>90000</v>
      </c>
      <c r="J127" s="15">
        <f t="shared" si="1"/>
        <v>217800.00000000003</v>
      </c>
      <c r="K127" s="76"/>
      <c r="L127" s="18" t="s">
        <v>128</v>
      </c>
    </row>
    <row r="128" spans="1:15" x14ac:dyDescent="0.2">
      <c r="A128" s="18"/>
      <c r="B128" s="19"/>
      <c r="C128" s="10">
        <v>43904</v>
      </c>
      <c r="D128" s="27" t="s">
        <v>127</v>
      </c>
      <c r="E128" s="27" t="s">
        <v>125</v>
      </c>
      <c r="F128" s="28"/>
      <c r="G128" s="28"/>
      <c r="H128" s="13">
        <v>20</v>
      </c>
      <c r="I128" s="14">
        <v>85000</v>
      </c>
      <c r="J128" s="15">
        <f>H128*I128</f>
        <v>1700000</v>
      </c>
      <c r="K128" s="23"/>
      <c r="L128" s="18" t="s">
        <v>129</v>
      </c>
    </row>
    <row r="129" spans="1:14" x14ac:dyDescent="0.2">
      <c r="A129" s="31"/>
      <c r="B129" s="19"/>
      <c r="C129" s="32" t="s">
        <v>124</v>
      </c>
      <c r="D129" s="46" t="s">
        <v>122</v>
      </c>
      <c r="E129" s="47" t="s">
        <v>24</v>
      </c>
      <c r="F129" s="48">
        <v>6.2</v>
      </c>
      <c r="G129" s="48">
        <v>1.3</v>
      </c>
      <c r="H129" s="48">
        <v>1</v>
      </c>
      <c r="I129" s="14">
        <v>500000</v>
      </c>
      <c r="J129" s="49">
        <f>(F129*G129)*I129*H129</f>
        <v>4030000.0000000005</v>
      </c>
      <c r="K129" s="23"/>
      <c r="L129" s="33" t="s">
        <v>33</v>
      </c>
    </row>
    <row r="130" spans="1:14" x14ac:dyDescent="0.2">
      <c r="A130" s="31"/>
      <c r="B130" s="19"/>
      <c r="C130" s="32" t="s">
        <v>124</v>
      </c>
      <c r="D130" s="47" t="s">
        <v>123</v>
      </c>
      <c r="E130" s="47" t="s">
        <v>24</v>
      </c>
      <c r="F130" s="48">
        <v>6.2</v>
      </c>
      <c r="G130" s="48">
        <v>1.3</v>
      </c>
      <c r="H130" s="48">
        <v>12</v>
      </c>
      <c r="I130" s="14">
        <v>30000</v>
      </c>
      <c r="J130" s="49">
        <f>(F130*G130)*(H130*I130)</f>
        <v>2901600</v>
      </c>
      <c r="K130" s="23"/>
      <c r="L130" s="33" t="s">
        <v>34</v>
      </c>
    </row>
    <row r="131" spans="1:14" x14ac:dyDescent="0.2">
      <c r="A131" s="31"/>
      <c r="B131" s="19"/>
      <c r="C131" s="32" t="s">
        <v>124</v>
      </c>
      <c r="D131" s="46" t="s">
        <v>122</v>
      </c>
      <c r="E131" s="47" t="s">
        <v>24</v>
      </c>
      <c r="F131" s="48">
        <v>6.2</v>
      </c>
      <c r="G131" s="48">
        <v>1.3</v>
      </c>
      <c r="H131" s="48">
        <v>1</v>
      </c>
      <c r="I131" s="14">
        <v>500000</v>
      </c>
      <c r="J131" s="49">
        <f>(F131*G131)*I131*H131</f>
        <v>4030000.0000000005</v>
      </c>
      <c r="K131" s="23"/>
      <c r="L131" s="33" t="s">
        <v>33</v>
      </c>
      <c r="N131" s="50"/>
    </row>
    <row r="132" spans="1:14" x14ac:dyDescent="0.2">
      <c r="A132" s="31"/>
      <c r="B132" s="19"/>
      <c r="C132" s="32" t="s">
        <v>124</v>
      </c>
      <c r="D132" s="47" t="s">
        <v>123</v>
      </c>
      <c r="E132" s="47" t="s">
        <v>24</v>
      </c>
      <c r="F132" s="48">
        <v>6.2</v>
      </c>
      <c r="G132" s="48">
        <v>1.3</v>
      </c>
      <c r="H132" s="48">
        <v>12</v>
      </c>
      <c r="I132" s="14">
        <v>30000</v>
      </c>
      <c r="J132" s="49">
        <f>F132*G132*H132*I132</f>
        <v>2901600</v>
      </c>
      <c r="K132" s="23"/>
      <c r="L132" s="33" t="s">
        <v>34</v>
      </c>
    </row>
    <row r="133" spans="1:14" ht="13.5" thickBot="1" x14ac:dyDescent="0.25">
      <c r="A133" s="31"/>
      <c r="B133" s="19"/>
      <c r="C133" s="31"/>
      <c r="D133" s="31"/>
      <c r="E133" s="31"/>
      <c r="F133" s="71" t="s">
        <v>35</v>
      </c>
      <c r="G133" s="72"/>
      <c r="H133" s="72"/>
      <c r="I133" s="72"/>
      <c r="J133" s="73"/>
      <c r="K133" s="34">
        <f>SUM(J4:J132)</f>
        <v>30952990</v>
      </c>
    </row>
    <row r="134" spans="1:14" x14ac:dyDescent="0.2">
      <c r="A134" s="31">
        <v>2</v>
      </c>
      <c r="B134" s="35" t="s">
        <v>36</v>
      </c>
      <c r="C134" s="36">
        <v>43891</v>
      </c>
      <c r="D134" s="37" t="s">
        <v>37</v>
      </c>
      <c r="E134" s="37" t="s">
        <v>38</v>
      </c>
      <c r="F134" s="37"/>
      <c r="G134" s="37"/>
      <c r="H134" s="37">
        <v>780</v>
      </c>
      <c r="I134" s="15">
        <v>10000</v>
      </c>
      <c r="J134" s="15">
        <f>H134*I134</f>
        <v>7800000</v>
      </c>
      <c r="K134" s="38"/>
      <c r="L134" s="31" t="s">
        <v>39</v>
      </c>
    </row>
    <row r="135" spans="1:14" ht="13.5" thickBot="1" x14ac:dyDescent="0.25">
      <c r="A135" s="31"/>
      <c r="B135" s="39"/>
      <c r="C135" s="40"/>
      <c r="D135" s="41"/>
      <c r="E135" s="41"/>
      <c r="F135" s="51" t="s">
        <v>35</v>
      </c>
      <c r="G135" s="52"/>
      <c r="H135" s="52"/>
      <c r="I135" s="52"/>
      <c r="J135" s="53"/>
      <c r="K135" s="42">
        <f>SUM(J134)</f>
        <v>7800000</v>
      </c>
      <c r="L135" s="31"/>
    </row>
    <row r="136" spans="1:14" x14ac:dyDescent="0.2">
      <c r="A136" s="31">
        <v>3</v>
      </c>
      <c r="B136" s="45" t="s">
        <v>140</v>
      </c>
      <c r="C136" s="36">
        <v>43897</v>
      </c>
      <c r="D136" s="37" t="s">
        <v>134</v>
      </c>
      <c r="E136" s="37" t="s">
        <v>137</v>
      </c>
      <c r="F136" s="37"/>
      <c r="G136" s="37"/>
      <c r="H136" s="37">
        <v>7</v>
      </c>
      <c r="I136" s="15">
        <v>85000</v>
      </c>
      <c r="J136" s="15">
        <f>H136*I136</f>
        <v>595000</v>
      </c>
      <c r="K136" s="38"/>
      <c r="L136" s="31" t="s">
        <v>138</v>
      </c>
    </row>
    <row r="137" spans="1:14" ht="13.5" thickBot="1" x14ac:dyDescent="0.25">
      <c r="A137" s="31"/>
      <c r="B137" s="39"/>
      <c r="C137" s="36">
        <v>43904</v>
      </c>
      <c r="D137" s="37" t="s">
        <v>135</v>
      </c>
      <c r="E137" s="37" t="s">
        <v>136</v>
      </c>
      <c r="F137" s="37"/>
      <c r="G137" s="37"/>
      <c r="H137" s="37">
        <v>6</v>
      </c>
      <c r="I137" s="15">
        <v>85000</v>
      </c>
      <c r="J137" s="15">
        <f>H137*I137</f>
        <v>510000</v>
      </c>
      <c r="K137" s="38"/>
      <c r="L137" s="31" t="s">
        <v>138</v>
      </c>
    </row>
    <row r="138" spans="1:14" ht="13.5" thickBot="1" x14ac:dyDescent="0.25">
      <c r="A138" s="31"/>
      <c r="B138" s="39"/>
      <c r="C138" s="36">
        <v>43904</v>
      </c>
      <c r="D138" s="37" t="s">
        <v>151</v>
      </c>
      <c r="E138" s="37" t="s">
        <v>152</v>
      </c>
      <c r="F138" s="37"/>
      <c r="G138" s="37"/>
      <c r="H138" s="37">
        <v>10</v>
      </c>
      <c r="I138" s="15">
        <v>85000</v>
      </c>
      <c r="J138" s="15">
        <f>H138*I138</f>
        <v>850000</v>
      </c>
      <c r="K138" s="38">
        <f>SUM(J136:J138)</f>
        <v>1955000</v>
      </c>
      <c r="L138" s="31" t="s">
        <v>138</v>
      </c>
    </row>
    <row r="139" spans="1:14" ht="13.5" thickBot="1" x14ac:dyDescent="0.25">
      <c r="A139" s="31"/>
      <c r="B139" s="39"/>
      <c r="C139" s="36">
        <v>43891</v>
      </c>
      <c r="D139" s="37" t="s">
        <v>141</v>
      </c>
      <c r="E139" s="37" t="s">
        <v>142</v>
      </c>
      <c r="F139" s="37"/>
      <c r="G139" s="37"/>
      <c r="H139" s="37">
        <v>5</v>
      </c>
      <c r="I139" s="15">
        <v>75000</v>
      </c>
      <c r="J139" s="15">
        <f>H139*I139</f>
        <v>375000</v>
      </c>
      <c r="K139" s="38"/>
      <c r="L139" s="31" t="s">
        <v>143</v>
      </c>
    </row>
    <row r="140" spans="1:14" ht="13.5" thickBot="1" x14ac:dyDescent="0.25">
      <c r="A140" s="31"/>
      <c r="B140" s="39"/>
      <c r="C140" s="40"/>
      <c r="D140" s="41"/>
      <c r="E140" s="41"/>
      <c r="F140" s="68" t="s">
        <v>35</v>
      </c>
      <c r="G140" s="69"/>
      <c r="H140" s="69"/>
      <c r="I140" s="69"/>
      <c r="J140" s="70"/>
      <c r="K140" s="42">
        <f>SUM(J136:J139)</f>
        <v>2330000</v>
      </c>
      <c r="L140" s="31"/>
    </row>
    <row r="141" spans="1:14" x14ac:dyDescent="0.2">
      <c r="A141" s="31"/>
      <c r="B141" s="37"/>
      <c r="C141" s="37"/>
      <c r="D141" s="37"/>
      <c r="E141" s="37"/>
      <c r="F141" s="37"/>
      <c r="G141" s="37"/>
      <c r="H141" s="54" t="s">
        <v>40</v>
      </c>
      <c r="I141" s="55"/>
      <c r="J141" s="56"/>
      <c r="K141" s="60">
        <f>SUM(K140,K135,K133)</f>
        <v>41082990</v>
      </c>
      <c r="L141" s="31"/>
    </row>
    <row r="142" spans="1:14" x14ac:dyDescent="0.2">
      <c r="A142" s="31"/>
      <c r="B142" s="31"/>
      <c r="C142" s="31"/>
      <c r="D142" s="31"/>
      <c r="E142" s="31"/>
      <c r="F142" s="31"/>
      <c r="G142" s="31"/>
      <c r="H142" s="57"/>
      <c r="I142" s="58"/>
      <c r="J142" s="59"/>
      <c r="K142" s="61"/>
      <c r="L142" s="31"/>
    </row>
  </sheetData>
  <autoFilter ref="A2:L142">
    <filterColumn colId="5" showButton="0"/>
  </autoFilter>
  <mergeCells count="16">
    <mergeCell ref="L2:L3"/>
    <mergeCell ref="F133:J133"/>
    <mergeCell ref="A2:A3"/>
    <mergeCell ref="B2:B3"/>
    <mergeCell ref="C2:C3"/>
    <mergeCell ref="D2:D3"/>
    <mergeCell ref="E2:E3"/>
    <mergeCell ref="F2:G2"/>
    <mergeCell ref="F135:J135"/>
    <mergeCell ref="H141:J142"/>
    <mergeCell ref="K141:K142"/>
    <mergeCell ref="H2:H3"/>
    <mergeCell ref="I2:I3"/>
    <mergeCell ref="J2:J3"/>
    <mergeCell ref="K2:K3"/>
    <mergeCell ref="F140:J140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RINCIAN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2020-02-28T10:52:33Z</dcterms:created>
  <dcterms:modified xsi:type="dcterms:W3CDTF">2020-02-29T09:52:41Z</dcterms:modified>
</cp:coreProperties>
</file>