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</sheets>
  <calcPr calcId="144525"/>
</workbook>
</file>

<file path=xl/calcChain.xml><?xml version="1.0" encoding="utf-8"?>
<calcChain xmlns="http://schemas.openxmlformats.org/spreadsheetml/2006/main">
  <c r="I8" i="1" l="1"/>
  <c r="H12" i="1"/>
  <c r="H11" i="1"/>
  <c r="H10" i="1"/>
  <c r="H9" i="1"/>
  <c r="H8" i="1"/>
  <c r="H13" i="1" s="1"/>
  <c r="G8" i="1"/>
  <c r="F12" i="1"/>
  <c r="F11" i="1"/>
  <c r="F9" i="1"/>
  <c r="F8" i="1"/>
  <c r="I13" i="1" l="1"/>
  <c r="E13" i="1"/>
  <c r="D13" i="1"/>
  <c r="C13" i="1"/>
  <c r="N9" i="1"/>
  <c r="N10" i="1"/>
  <c r="N11" i="1"/>
  <c r="N12" i="1"/>
  <c r="N8" i="1"/>
  <c r="I9" i="1"/>
  <c r="I10" i="1"/>
  <c r="I11" i="1"/>
  <c r="I12" i="1"/>
  <c r="F10" i="1"/>
  <c r="G12" i="1"/>
  <c r="AI12" i="2"/>
  <c r="AJ12" i="2" s="1"/>
  <c r="AI11" i="2"/>
  <c r="AJ11" i="2" s="1"/>
  <c r="AI10" i="2"/>
  <c r="AJ10" i="2" s="1"/>
  <c r="AI9" i="2"/>
  <c r="AJ9" i="2" s="1"/>
  <c r="AI8" i="2"/>
  <c r="AJ8" i="2" s="1"/>
  <c r="F13" i="1" l="1"/>
  <c r="AK10" i="2"/>
  <c r="AK12" i="2"/>
  <c r="AI13" i="2"/>
  <c r="AJ13" i="2" s="1"/>
  <c r="AK13" i="2" l="1"/>
  <c r="N13" i="1"/>
  <c r="G9" i="1"/>
  <c r="G10" i="1"/>
  <c r="G11" i="1"/>
  <c r="G13" i="1"/>
  <c r="N15" i="1" l="1"/>
</calcChain>
</file>

<file path=xl/sharedStrings.xml><?xml version="1.0" encoding="utf-8"?>
<sst xmlns="http://schemas.openxmlformats.org/spreadsheetml/2006/main" count="68" uniqueCount="41">
  <si>
    <t>Grand Total</t>
  </si>
  <si>
    <t>NAMA SALESMAN</t>
  </si>
  <si>
    <t>AAN</t>
  </si>
  <si>
    <t>MASTUR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</si>
  <si>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</si>
  <si>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</si>
  <si>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</si>
  <si>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</si>
  <si>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</si>
  <si>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</si>
  <si>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</si>
  <si>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</si>
  <si>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</si>
  <si>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</si>
  <si>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</si>
  <si>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</si>
  <si>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</si>
  <si>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</si>
  <si>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</si>
  <si>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</si>
  <si>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</si>
  <si>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</si>
  <si>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</si>
  <si>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</si>
  <si>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</si>
  <si>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</si>
  <si>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</si>
  <si>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</si>
  <si>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</si>
  <si>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</si>
  <si>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</si>
  <si>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</si>
  <si>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</si>
  <si>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RIZAL</t>
  </si>
  <si>
    <t>Alamat        : Jln. Ahmad Yani No 133 Wiradesa Pekalongan.</t>
  </si>
  <si>
    <t>NIKO</t>
  </si>
  <si>
    <t>Bulan          :  MARET  2020</t>
  </si>
  <si>
    <t>PASWORD TARGET SUN KARA 200 ML</t>
  </si>
  <si>
    <t>TARGET Bulan MARET 20(UP 20 % in Crt)</t>
  </si>
  <si>
    <t>Bulan : Maret 2020</t>
  </si>
  <si>
    <t xml:space="preserve">MINGGU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</si>
</sst>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Rp&quot;* #,##0_);_(&quot;Rp&quot;* \(#,##0\);_(&quot;Rp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0.0%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4">
    <xf numFmtId="0" fontId="0" fillId="0" borderId="0" xfId="0"/>
    <xf numFmtId="0" fontId="0" fillId="0" borderId="1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0" fillId="0" borderId="4" xfId="0" applyNumberFormat="1" applyBorder="1"/>
    <xf numFmtId="164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164" fontId="0" fillId="0" borderId="0" xfId="3" applyFont="1" applyBorder="1"/>
    <xf numFmtId="167" fontId="2" fillId="0" borderId="0" xfId="2" applyNumberFormat="1" applyFont="1" applyBorder="1"/>
    <xf numFmtId="0" fontId="0" fillId="0" borderId="0" xfId="0" applyBorder="1"/>
    <xf numFmtId="165" fontId="0" fillId="0" borderId="0" xfId="0" applyNumberFormat="1" applyBorder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7" fontId="3" fillId="0" borderId="5" xfId="2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165" fontId="0" fillId="0" borderId="12" xfId="1" applyFont="1" applyBorder="1"/>
    <xf numFmtId="165" fontId="0" fillId="0" borderId="12" xfId="0" applyNumberFormat="1" applyBorder="1"/>
    <xf numFmtId="165" fontId="2" fillId="0" borderId="13" xfId="0" applyNumberFormat="1" applyFont="1" applyBorder="1"/>
    <xf numFmtId="0" fontId="0" fillId="0" borderId="14" xfId="0" applyBorder="1" applyAlignment="1">
      <alignment horizontal="center"/>
    </xf>
    <xf numFmtId="165" fontId="0" fillId="0" borderId="15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165" fontId="0" fillId="0" borderId="0" xfId="0" applyNumberFormat="1" applyFill="1" applyBorder="1"/>
    <xf numFmtId="164" fontId="0" fillId="0" borderId="15" xfId="3" applyFont="1" applyBorder="1"/>
    <xf numFmtId="9" fontId="0" fillId="0" borderId="12" xfId="4" applyFont="1" applyBorder="1" applyAlignment="1">
      <alignment horizontal="center"/>
    </xf>
    <xf numFmtId="164" fontId="0" fillId="0" borderId="12" xfId="3" applyFont="1" applyBorder="1"/>
    <xf numFmtId="167" fontId="2" fillId="0" borderId="13" xfId="2" applyNumberFormat="1" applyFont="1" applyBorder="1"/>
    <xf numFmtId="167" fontId="3" fillId="0" borderId="10" xfId="2" applyNumberFormat="1" applyFont="1" applyBorder="1"/>
    <xf numFmtId="165" fontId="0" fillId="3" borderId="4" xfId="1" applyFont="1" applyFill="1" applyBorder="1"/>
    <xf numFmtId="165" fontId="0" fillId="3" borderId="1" xfId="1" applyFont="1" applyFill="1" applyBorder="1"/>
    <xf numFmtId="0" fontId="0" fillId="3" borderId="3" xfId="0" applyFill="1" applyBorder="1"/>
    <xf numFmtId="165" fontId="0" fillId="3" borderId="9" xfId="1" applyFont="1" applyFill="1" applyBorder="1"/>
    <xf numFmtId="0" fontId="0" fillId="3" borderId="2" xfId="0" applyFill="1" applyBorder="1"/>
    <xf numFmtId="0" fontId="0" fillId="3" borderId="16" xfId="0" applyFill="1" applyBorder="1"/>
    <xf numFmtId="165" fontId="0" fillId="3" borderId="17" xfId="1" applyFont="1" applyFill="1" applyBorder="1"/>
    <xf numFmtId="0" fontId="0" fillId="3" borderId="24" xfId="0" applyFill="1" applyBorder="1"/>
    <xf numFmtId="0" fontId="0" fillId="3" borderId="25" xfId="0" applyFill="1" applyBorder="1"/>
    <xf numFmtId="165" fontId="0" fillId="3" borderId="26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7" xfId="0" applyFont="1" applyFill="1" applyBorder="1"/>
    <xf numFmtId="0" fontId="7" fillId="3" borderId="0" xfId="5" applyFill="1" applyAlignment="1" applyProtection="1">
      <alignment horizontal="left"/>
    </xf>
    <xf numFmtId="0" fontId="10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8" fontId="11" fillId="3" borderId="9" xfId="4" applyNumberFormat="1" applyFont="1" applyFill="1" applyBorder="1"/>
    <xf numFmtId="165" fontId="7" fillId="3" borderId="28" xfId="4" applyNumberFormat="1" applyFont="1" applyFill="1" applyBorder="1" applyAlignment="1" applyProtection="1"/>
    <xf numFmtId="165" fontId="7" fillId="3" borderId="18" xfId="4" applyNumberFormat="1" applyFont="1" applyFill="1" applyBorder="1" applyAlignment="1" applyProtection="1"/>
    <xf numFmtId="165" fontId="0" fillId="0" borderId="4" xfId="1" applyFont="1" applyBorder="1"/>
    <xf numFmtId="165" fontId="0" fillId="0" borderId="1" xfId="1" applyFont="1" applyBorder="1"/>
    <xf numFmtId="165" fontId="0" fillId="0" borderId="15" xfId="1" applyFont="1" applyBorder="1"/>
    <xf numFmtId="165" fontId="2" fillId="2" borderId="12" xfId="1" applyFont="1" applyFill="1" applyBorder="1"/>
    <xf numFmtId="165" fontId="0" fillId="4" borderId="4" xfId="1" applyFont="1" applyFill="1" applyBorder="1"/>
    <xf numFmtId="165" fontId="0" fillId="4" borderId="1" xfId="1" applyFont="1" applyFill="1" applyBorder="1"/>
    <xf numFmtId="165" fontId="0" fillId="4" borderId="17" xfId="1" applyFont="1" applyFill="1" applyBorder="1"/>
    <xf numFmtId="0" fontId="0" fillId="4" borderId="25" xfId="0" applyFill="1" applyBorder="1"/>
    <xf numFmtId="15" fontId="2" fillId="0" borderId="23" xfId="0" applyNumberFormat="1" applyFont="1" applyFill="1" applyBorder="1" applyAlignment="1">
      <alignment horizontal="left" vertical="center"/>
    </xf>
    <xf numFmtId="165" fontId="0" fillId="0" borderId="4" xfId="1" applyFont="1" applyFill="1" applyBorder="1"/>
    <xf numFmtId="165" fontId="0" fillId="0" borderId="1" xfId="1" applyFont="1" applyFill="1" applyBorder="1"/>
    <xf numFmtId="165" fontId="0" fillId="0" borderId="17" xfId="1" applyFont="1" applyFill="1" applyBorder="1"/>
    <xf numFmtId="0" fontId="0" fillId="0" borderId="25" xfId="0" applyFill="1" applyBorder="1"/>
    <xf numFmtId="168" fontId="11" fillId="0" borderId="9" xfId="4" applyNumberFormat="1" applyFont="1" applyFill="1" applyBorder="1"/>
    <xf numFmtId="165" fontId="8" fillId="0" borderId="28" xfId="4" applyNumberFormat="1" applyFont="1" applyFill="1" applyBorder="1" applyAlignment="1" applyProtection="1"/>
    <xf numFmtId="165" fontId="7" fillId="0" borderId="28" xfId="4" applyNumberFormat="1" applyFont="1" applyFill="1" applyBorder="1" applyAlignment="1" applyProtection="1"/>
    <xf numFmtId="165" fontId="8" fillId="0" borderId="19" xfId="4" applyNumberFormat="1" applyFont="1" applyFill="1" applyBorder="1" applyAlignment="1" applyProtection="1"/>
    <xf numFmtId="168" fontId="11" fillId="0" borderId="26" xfId="4" applyNumberFormat="1" applyFont="1" applyFill="1" applyBorder="1"/>
    <xf numFmtId="165" fontId="2" fillId="0" borderId="29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9" fontId="2" fillId="0" borderId="33" xfId="4" applyFont="1" applyBorder="1" applyAlignment="1">
      <alignment horizontal="center" vertical="center"/>
    </xf>
    <xf numFmtId="166" fontId="2" fillId="0" borderId="34" xfId="2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5" fontId="0" fillId="0" borderId="9" xfId="1" applyFont="1" applyFill="1" applyBorder="1"/>
    <xf numFmtId="165" fontId="0" fillId="0" borderId="35" xfId="1" applyFont="1" applyFill="1" applyBorder="1"/>
    <xf numFmtId="0" fontId="0" fillId="0" borderId="26" xfId="0" applyFill="1" applyBorder="1"/>
    <xf numFmtId="165" fontId="0" fillId="0" borderId="0" xfId="1" applyFont="1"/>
    <xf numFmtId="165" fontId="0" fillId="2" borderId="9" xfId="1" applyFont="1" applyFill="1" applyBorder="1"/>
    <xf numFmtId="165" fontId="0" fillId="2" borderId="36" xfId="1" applyFont="1" applyFill="1" applyBorder="1"/>
    <xf numFmtId="165" fontId="0" fillId="2" borderId="37" xfId="1" applyFont="1" applyFill="1" applyBorder="1"/>
    <xf numFmtId="9" fontId="0" fillId="0" borderId="38" xfId="4" applyFont="1" applyBorder="1" applyAlignment="1">
      <alignment horizontal="center"/>
    </xf>
    <xf numFmtId="9" fontId="0" fillId="0" borderId="39" xfId="4" applyFont="1" applyBorder="1" applyAlignment="1">
      <alignment horizontal="center"/>
    </xf>
    <xf numFmtId="165" fontId="0" fillId="0" borderId="1" xfId="0" applyNumberFormat="1" applyBorder="1"/>
    <xf numFmtId="0" fontId="2" fillId="0" borderId="8" xfId="0" applyFont="1" applyFill="1" applyBorder="1" applyAlignment="1">
      <alignment horizontal="center" vertical="center" wrapText="1"/>
    </xf>
    <xf numFmtId="165" fontId="2" fillId="2" borderId="40" xfId="1" applyFont="1" applyFill="1" applyBorder="1" applyAlignment="1">
      <alignment horizontal="center" vertical="center" wrapText="1"/>
    </xf>
    <xf numFmtId="165" fontId="8" fillId="3" borderId="27" xfId="4" applyNumberFormat="1" applyFont="1" applyFill="1" applyBorder="1" applyAlignment="1" applyProtection="1">
      <alignment horizontal="center" vertical="center"/>
    </xf>
    <xf numFmtId="165" fontId="8" fillId="3" borderId="29" xfId="4" applyNumberFormat="1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17" fontId="12" fillId="0" borderId="1" xfId="0" quotePrefix="1" applyNumberFormat="1" applyFont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 wrapText="1"/>
    </xf>
    <xf numFmtId="165" fontId="0" fillId="5" borderId="9" xfId="0" applyNumberFormat="1" applyFill="1" applyBorder="1"/>
    <xf numFmtId="165" fontId="0" fillId="5" borderId="36" xfId="0" applyNumberFormat="1" applyFill="1" applyBorder="1"/>
    <xf numFmtId="165" fontId="0" fillId="5" borderId="37" xfId="0" applyNumberFormat="1" applyFill="1" applyBorder="1"/>
    <xf numFmtId="165" fontId="2" fillId="5" borderId="41" xfId="0" applyNumberFormat="1" applyFont="1" applyFill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zoomScale="90" zoomScaleNormal="90" workbookViewId="0">
      <selection activeCell="H17" sqref="H17"/>
    </sheetView>
  </sheetViews>
  <sheetFormatPr defaultRowHeight="15" x14ac:dyDescent="0.25"/>
  <cols>
    <col min="1" max="1" width="3.85546875" style="7" bestFit="1" customWidth="1"/>
    <col min="2" max="2" width="17.140625" customWidth="1"/>
    <col min="3" max="3" width="8.42578125" bestFit="1" customWidth="1"/>
    <col min="4" max="4" width="8.5703125" bestFit="1" customWidth="1"/>
    <col min="5" max="5" width="8.42578125" bestFit="1" customWidth="1"/>
    <col min="6" max="6" width="13.140625" customWidth="1"/>
    <col min="7" max="7" width="9.85546875" customWidth="1"/>
    <col min="8" max="8" width="36.42578125" style="89" customWidth="1"/>
    <col min="9" max="9" width="15" bestFit="1" customWidth="1"/>
    <col min="10" max="10" width="19.42578125" customWidth="1"/>
    <col min="11" max="11" width="19" bestFit="1" customWidth="1"/>
    <col min="12" max="12" width="8.7109375" customWidth="1"/>
    <col min="13" max="13" width="12.42578125" bestFit="1" customWidth="1"/>
    <col min="14" max="14" width="14.5703125" customWidth="1"/>
  </cols>
  <sheetData>
    <row r="2" spans="1:15" ht="18" x14ac:dyDescent="0.25">
      <c r="B2" s="29" t="s">
        <v>13</v>
      </c>
      <c r="C2" s="30"/>
    </row>
    <row r="3" spans="1:15" ht="18" x14ac:dyDescent="0.25">
      <c r="B3" s="29" t="s">
        <v>14</v>
      </c>
      <c r="C3" s="30"/>
    </row>
    <row r="4" spans="1:15" ht="18" x14ac:dyDescent="0.25">
      <c r="B4" s="29" t="s">
        <v>34</v>
      </c>
      <c r="C4" s="30"/>
    </row>
    <row r="5" spans="1:15" ht="18" x14ac:dyDescent="0.25">
      <c r="B5" s="28" t="s">
        <v>36</v>
      </c>
    </row>
    <row r="6" spans="1:15" ht="15.75" thickBot="1" x14ac:dyDescent="0.3">
      <c r="K6" s="6" t="s">
        <v>15</v>
      </c>
      <c r="L6" s="19"/>
      <c r="M6" s="19"/>
      <c r="N6" s="19"/>
    </row>
    <row r="7" spans="1:15" ht="29.25" customHeight="1" thickBot="1" x14ac:dyDescent="0.3">
      <c r="A7" s="2" t="s">
        <v>5</v>
      </c>
      <c r="B7" s="3" t="s">
        <v>1</v>
      </c>
      <c r="C7" s="108">
        <v>43770</v>
      </c>
      <c r="D7" s="108">
        <v>43800</v>
      </c>
      <c r="E7" s="108">
        <v>43831</v>
      </c>
      <c r="F7" s="16" t="s">
        <v>11</v>
      </c>
      <c r="G7" s="96" t="s">
        <v>16</v>
      </c>
      <c r="H7" s="97" t="s">
        <v>38</v>
      </c>
      <c r="I7" s="81" t="s">
        <v>6</v>
      </c>
      <c r="J7" s="109" t="s">
        <v>37</v>
      </c>
      <c r="K7" s="82" t="s">
        <v>7</v>
      </c>
      <c r="L7" s="83" t="s">
        <v>8</v>
      </c>
      <c r="M7" s="85" t="s">
        <v>10</v>
      </c>
      <c r="N7" s="84" t="s">
        <v>9</v>
      </c>
    </row>
    <row r="8" spans="1:15" ht="20.25" customHeight="1" x14ac:dyDescent="0.25">
      <c r="A8" s="8">
        <v>1</v>
      </c>
      <c r="B8" s="1" t="s">
        <v>2</v>
      </c>
      <c r="C8" s="63">
        <v>1900</v>
      </c>
      <c r="D8" s="63">
        <v>3052</v>
      </c>
      <c r="E8" s="63">
        <v>2927</v>
      </c>
      <c r="F8" s="62">
        <f>SUM(C8:E8)</f>
        <v>7879</v>
      </c>
      <c r="G8" s="4">
        <f>AVERAGE(C8:E8)</f>
        <v>2626.3333333333335</v>
      </c>
      <c r="H8" s="90">
        <f>G8+(G8*20%)</f>
        <v>3151.6000000000004</v>
      </c>
      <c r="I8" s="4">
        <f>H8*79200</f>
        <v>249606720.00000003</v>
      </c>
      <c r="J8" s="110">
        <v>10</v>
      </c>
      <c r="K8" s="90">
        <v>3151.6000000000004</v>
      </c>
      <c r="L8" s="93">
        <v>1</v>
      </c>
      <c r="M8" s="5">
        <v>500</v>
      </c>
      <c r="N8" s="20">
        <f>K8*M8</f>
        <v>1575800.0000000002</v>
      </c>
    </row>
    <row r="9" spans="1:15" ht="20.25" customHeight="1" x14ac:dyDescent="0.25">
      <c r="A9" s="9">
        <v>2</v>
      </c>
      <c r="B9" s="1" t="s">
        <v>22</v>
      </c>
      <c r="C9" s="63">
        <v>1630</v>
      </c>
      <c r="D9" s="63">
        <v>3662</v>
      </c>
      <c r="E9" s="63">
        <v>2868</v>
      </c>
      <c r="F9" s="62">
        <f>SUM(C9:E9)</f>
        <v>8160</v>
      </c>
      <c r="G9" s="4">
        <f t="shared" ref="G9:G13" si="0">AVERAGE(C9:E9)</f>
        <v>2720</v>
      </c>
      <c r="H9" s="91">
        <f>G9+(G9*20%)</f>
        <v>3264</v>
      </c>
      <c r="I9" s="95">
        <f t="shared" ref="I9:I12" si="1">H9*79200</f>
        <v>258508800</v>
      </c>
      <c r="J9" s="111">
        <v>10</v>
      </c>
      <c r="K9" s="91">
        <v>3264</v>
      </c>
      <c r="L9" s="93">
        <v>1</v>
      </c>
      <c r="M9" s="5">
        <v>500</v>
      </c>
      <c r="N9" s="20">
        <f t="shared" ref="N9:N12" si="2">K9*M9</f>
        <v>1632000</v>
      </c>
    </row>
    <row r="10" spans="1:15" ht="20.25" customHeight="1" x14ac:dyDescent="0.25">
      <c r="A10" s="9">
        <v>3</v>
      </c>
      <c r="B10" s="1" t="s">
        <v>33</v>
      </c>
      <c r="C10" s="63">
        <v>909</v>
      </c>
      <c r="D10" s="63">
        <v>888</v>
      </c>
      <c r="E10" s="63">
        <v>2233</v>
      </c>
      <c r="F10" s="62">
        <f t="shared" ref="F10" si="3">SUM(C10:E10)</f>
        <v>4030</v>
      </c>
      <c r="G10" s="4">
        <f t="shared" si="0"/>
        <v>1343.3333333333333</v>
      </c>
      <c r="H10" s="91">
        <f>G10+(G10*20%)</f>
        <v>1612</v>
      </c>
      <c r="I10" s="95">
        <f t="shared" si="1"/>
        <v>127670400</v>
      </c>
      <c r="J10" s="111">
        <v>10</v>
      </c>
      <c r="K10" s="91">
        <v>1612</v>
      </c>
      <c r="L10" s="93">
        <v>1</v>
      </c>
      <c r="M10" s="5">
        <v>500</v>
      </c>
      <c r="N10" s="20">
        <f t="shared" si="2"/>
        <v>806000</v>
      </c>
    </row>
    <row r="11" spans="1:15" ht="20.25" customHeight="1" x14ac:dyDescent="0.25">
      <c r="A11" s="9">
        <v>4</v>
      </c>
      <c r="B11" s="1" t="s">
        <v>35</v>
      </c>
      <c r="C11" s="63">
        <v>1600</v>
      </c>
      <c r="D11" s="63">
        <v>2053</v>
      </c>
      <c r="E11" s="63">
        <v>2147</v>
      </c>
      <c r="F11" s="62">
        <f>SUM(C11:E11)</f>
        <v>5800</v>
      </c>
      <c r="G11" s="4">
        <f t="shared" si="0"/>
        <v>1933.3333333333333</v>
      </c>
      <c r="H11" s="91">
        <f>G11+(G11*20%)</f>
        <v>2320</v>
      </c>
      <c r="I11" s="95">
        <f t="shared" si="1"/>
        <v>183744000</v>
      </c>
      <c r="J11" s="111">
        <v>10</v>
      </c>
      <c r="K11" s="91">
        <v>2320</v>
      </c>
      <c r="L11" s="93">
        <v>1</v>
      </c>
      <c r="M11" s="5">
        <v>500</v>
      </c>
      <c r="N11" s="20">
        <f t="shared" si="2"/>
        <v>1160000</v>
      </c>
    </row>
    <row r="12" spans="1:15" ht="20.25" customHeight="1" thickBot="1" x14ac:dyDescent="0.3">
      <c r="A12" s="26">
        <v>5</v>
      </c>
      <c r="B12" s="1" t="s">
        <v>4</v>
      </c>
      <c r="C12" s="63">
        <v>1986</v>
      </c>
      <c r="D12" s="63">
        <v>1916</v>
      </c>
      <c r="E12" s="63">
        <v>3004</v>
      </c>
      <c r="F12" s="64">
        <f>SUM(C12:E12)</f>
        <v>6906</v>
      </c>
      <c r="G12" s="27">
        <f>AVERAGE(C12:E12)</f>
        <v>2302</v>
      </c>
      <c r="H12" s="92">
        <f>G12+(G12*20%)</f>
        <v>2762.4</v>
      </c>
      <c r="I12" s="27">
        <f t="shared" si="1"/>
        <v>218782080</v>
      </c>
      <c r="J12" s="112">
        <v>10</v>
      </c>
      <c r="K12" s="92">
        <v>2762.4</v>
      </c>
      <c r="L12" s="94">
        <v>1</v>
      </c>
      <c r="M12" s="37">
        <v>500</v>
      </c>
      <c r="N12" s="41">
        <f t="shared" si="2"/>
        <v>1381200</v>
      </c>
    </row>
    <row r="13" spans="1:15" ht="20.25" customHeight="1" thickTop="1" thickBot="1" x14ac:dyDescent="0.3">
      <c r="A13" s="21"/>
      <c r="B13" s="22" t="s">
        <v>0</v>
      </c>
      <c r="C13" s="23">
        <f>SUM(C8:C12)</f>
        <v>8025</v>
      </c>
      <c r="D13" s="23">
        <f t="shared" ref="D13:E13" si="4">SUM(D8:D12)</f>
        <v>11571</v>
      </c>
      <c r="E13" s="23">
        <f t="shared" si="4"/>
        <v>13179</v>
      </c>
      <c r="F13" s="23">
        <f>SUM(F8:F12)</f>
        <v>32775</v>
      </c>
      <c r="G13" s="24">
        <f t="shared" si="0"/>
        <v>10925</v>
      </c>
      <c r="H13" s="65">
        <f>SUM(H8:H12)</f>
        <v>13110</v>
      </c>
      <c r="I13" s="25">
        <f>H13*79200</f>
        <v>1038312000</v>
      </c>
      <c r="J13" s="113">
        <v>10</v>
      </c>
      <c r="K13" s="65">
        <v>11221.6</v>
      </c>
      <c r="L13" s="38"/>
      <c r="M13" s="39"/>
      <c r="N13" s="40">
        <f>SUM(N8:N12)</f>
        <v>6555000</v>
      </c>
    </row>
    <row r="14" spans="1:15" ht="15.75" thickTop="1" x14ac:dyDescent="0.25">
      <c r="K14" s="10"/>
      <c r="L14" s="11"/>
      <c r="M14" s="12"/>
      <c r="N14" s="13"/>
      <c r="O14" s="14"/>
    </row>
    <row r="15" spans="1:15" x14ac:dyDescent="0.25">
      <c r="K15" s="15"/>
      <c r="L15" s="11"/>
      <c r="M15" s="17" t="s">
        <v>12</v>
      </c>
      <c r="N15" s="18">
        <f>N13/I13</f>
        <v>6.313131313131313E-3</v>
      </c>
      <c r="O15" s="14"/>
    </row>
    <row r="16" spans="1:15" x14ac:dyDescent="0.25">
      <c r="K16" s="10"/>
      <c r="L16" s="11"/>
      <c r="M16" s="14"/>
      <c r="N16" s="13"/>
      <c r="O16" s="14"/>
    </row>
    <row r="17" spans="11:15" x14ac:dyDescent="0.25">
      <c r="K17" s="14"/>
      <c r="L17" s="14"/>
      <c r="M17" s="14"/>
      <c r="N17" s="14"/>
      <c r="O17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20"/>
  <sheetViews>
    <sheetView zoomScale="80" zoomScaleNormal="80" workbookViewId="0">
      <selection activeCell="A9" sqref="A9"/>
    </sheetView>
  </sheetViews>
  <sheetFormatPr defaultRowHeight="15" x14ac:dyDescent="0.25"/>
  <cols>
    <col min="1" max="1" width="3.28515625" customWidth="1"/>
    <col min="2" max="2" width="16.140625" customWidth="1"/>
    <col min="3" max="3" width="8.85546875" customWidth="1"/>
    <col min="4" max="4" width="10.5703125" style="58" bestFit="1" customWidth="1"/>
    <col min="5" max="34" width="10.5703125" bestFit="1" customWidth="1"/>
    <col min="35" max="35" width="6.7109375" bestFit="1" customWidth="1"/>
    <col min="36" max="36" width="14" bestFit="1" customWidth="1"/>
    <col min="37" max="37" width="10.42578125" bestFit="1" customWidth="1"/>
  </cols>
  <sheetData>
    <row r="3" spans="1:37" ht="21" x14ac:dyDescent="0.25">
      <c r="A3" s="31" t="s">
        <v>17</v>
      </c>
      <c r="B3" s="32"/>
      <c r="C3" s="33"/>
      <c r="D3" s="55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4"/>
      <c r="AF3" s="34"/>
      <c r="AG3" s="34"/>
      <c r="AH3" s="34"/>
      <c r="AI3" s="33"/>
      <c r="AJ3" s="33"/>
      <c r="AK3" s="34"/>
    </row>
    <row r="4" spans="1:37" x14ac:dyDescent="0.25">
      <c r="A4" s="33"/>
      <c r="B4" s="33"/>
      <c r="C4" s="35"/>
      <c r="D4" s="55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4"/>
    </row>
    <row r="5" spans="1:37" ht="15.75" thickBot="1" x14ac:dyDescent="0.3">
      <c r="A5" s="33"/>
      <c r="B5" s="31" t="s">
        <v>39</v>
      </c>
      <c r="C5" s="35"/>
      <c r="D5" s="56" t="s">
        <v>18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4"/>
    </row>
    <row r="6" spans="1:37" ht="15.75" thickBot="1" x14ac:dyDescent="0.3">
      <c r="A6" s="100" t="s">
        <v>19</v>
      </c>
      <c r="B6" s="102" t="s">
        <v>23</v>
      </c>
      <c r="C6" s="102" t="s">
        <v>24</v>
      </c>
      <c r="D6" s="57">
        <v>43891</v>
      </c>
      <c r="E6" s="57">
        <v>43892</v>
      </c>
      <c r="F6" s="57">
        <v>43893</v>
      </c>
      <c r="G6" s="57">
        <v>43894</v>
      </c>
      <c r="H6" s="57">
        <v>43895</v>
      </c>
      <c r="I6" s="57">
        <v>43896</v>
      </c>
      <c r="J6" s="57">
        <v>43897</v>
      </c>
      <c r="K6" s="57">
        <v>43898</v>
      </c>
      <c r="L6" s="57">
        <v>43899</v>
      </c>
      <c r="M6" s="57">
        <v>43900</v>
      </c>
      <c r="N6" s="57">
        <v>43901</v>
      </c>
      <c r="O6" s="57">
        <v>43902</v>
      </c>
      <c r="P6" s="57">
        <v>43903</v>
      </c>
      <c r="Q6" s="57">
        <v>43904</v>
      </c>
      <c r="R6" s="57">
        <v>43905</v>
      </c>
      <c r="S6" s="57">
        <v>43906</v>
      </c>
      <c r="T6" s="57">
        <v>43907</v>
      </c>
      <c r="U6" s="57">
        <v>43908</v>
      </c>
      <c r="V6" s="57">
        <v>43909</v>
      </c>
      <c r="W6" s="57">
        <v>43910</v>
      </c>
      <c r="X6" s="57">
        <v>43911</v>
      </c>
      <c r="Y6" s="57">
        <v>43912</v>
      </c>
      <c r="Z6" s="57">
        <v>43913</v>
      </c>
      <c r="AA6" s="57">
        <v>43914</v>
      </c>
      <c r="AB6" s="57">
        <v>43915</v>
      </c>
      <c r="AC6" s="57">
        <v>43916</v>
      </c>
      <c r="AD6" s="57">
        <v>43917</v>
      </c>
      <c r="AE6" s="57">
        <v>43918</v>
      </c>
      <c r="AF6" s="57">
        <v>43919</v>
      </c>
      <c r="AG6" s="57">
        <v>43920</v>
      </c>
      <c r="AH6" s="57">
        <v>43921</v>
      </c>
      <c r="AI6" s="104" t="s">
        <v>20</v>
      </c>
      <c r="AJ6" s="106" t="s">
        <v>21</v>
      </c>
      <c r="AK6" s="98" t="s">
        <v>32</v>
      </c>
    </row>
    <row r="7" spans="1:37" ht="15.75" thickBot="1" x14ac:dyDescent="0.3">
      <c r="A7" s="101"/>
      <c r="B7" s="103"/>
      <c r="C7" s="103"/>
      <c r="D7" s="70" t="s">
        <v>28</v>
      </c>
      <c r="E7" s="70" t="s">
        <v>29</v>
      </c>
      <c r="F7" s="70" t="s">
        <v>30</v>
      </c>
      <c r="G7" s="70" t="s">
        <v>31</v>
      </c>
      <c r="H7" s="70" t="s">
        <v>25</v>
      </c>
      <c r="I7" s="70" t="s">
        <v>26</v>
      </c>
      <c r="J7" s="70" t="s">
        <v>27</v>
      </c>
      <c r="K7" s="70" t="s">
        <v>28</v>
      </c>
      <c r="L7" s="70" t="s">
        <v>29</v>
      </c>
      <c r="M7" s="70" t="s">
        <v>30</v>
      </c>
      <c r="N7" s="70" t="s">
        <v>31</v>
      </c>
      <c r="O7" s="70" t="s">
        <v>25</v>
      </c>
      <c r="P7" s="70" t="s">
        <v>26</v>
      </c>
      <c r="Q7" s="70" t="s">
        <v>27</v>
      </c>
      <c r="R7" s="70" t="s">
        <v>28</v>
      </c>
      <c r="S7" s="70" t="s">
        <v>29</v>
      </c>
      <c r="T7" s="70" t="s">
        <v>30</v>
      </c>
      <c r="U7" s="70" t="s">
        <v>31</v>
      </c>
      <c r="V7" s="70" t="s">
        <v>25</v>
      </c>
      <c r="W7" s="70" t="s">
        <v>26</v>
      </c>
      <c r="X7" s="70" t="s">
        <v>27</v>
      </c>
      <c r="Y7" s="70" t="s">
        <v>28</v>
      </c>
      <c r="Z7" s="70" t="s">
        <v>29</v>
      </c>
      <c r="AA7" s="70" t="s">
        <v>30</v>
      </c>
      <c r="AB7" s="70" t="s">
        <v>31</v>
      </c>
      <c r="AC7" s="70" t="s">
        <v>25</v>
      </c>
      <c r="AD7" s="70" t="s">
        <v>26</v>
      </c>
      <c r="AE7" s="70" t="s">
        <v>27</v>
      </c>
      <c r="AF7" s="70" t="s">
        <v>40</v>
      </c>
      <c r="AG7" s="70" t="s">
        <v>29</v>
      </c>
      <c r="AH7" s="70" t="s">
        <v>25</v>
      </c>
      <c r="AI7" s="105"/>
      <c r="AJ7" s="107"/>
      <c r="AK7" s="99"/>
    </row>
    <row r="8" spans="1:37" ht="15.75" x14ac:dyDescent="0.25">
      <c r="A8" s="44">
        <v>1</v>
      </c>
      <c r="B8" s="52" t="s">
        <v>2</v>
      </c>
      <c r="C8" s="90">
        <v>2529.6</v>
      </c>
      <c r="D8" s="66"/>
      <c r="E8" s="71"/>
      <c r="F8" s="71"/>
      <c r="G8" s="42"/>
      <c r="H8" s="42"/>
      <c r="I8" s="42"/>
      <c r="J8" s="42"/>
      <c r="K8" s="66"/>
      <c r="L8" s="71"/>
      <c r="M8" s="71"/>
      <c r="N8" s="42"/>
      <c r="O8" s="42"/>
      <c r="P8" s="42"/>
      <c r="Q8" s="42"/>
      <c r="R8" s="66"/>
      <c r="S8" s="71"/>
      <c r="T8" s="71"/>
      <c r="U8" s="42"/>
      <c r="V8" s="42"/>
      <c r="W8" s="42"/>
      <c r="X8" s="42"/>
      <c r="Y8" s="66"/>
      <c r="Z8" s="71"/>
      <c r="AA8" s="71"/>
      <c r="AB8" s="66"/>
      <c r="AC8" s="42"/>
      <c r="AD8" s="42"/>
      <c r="AE8" s="42"/>
      <c r="AF8" s="66"/>
      <c r="AG8" s="71"/>
      <c r="AH8" s="86"/>
      <c r="AI8" s="45">
        <f>SUM(D8:AG8)</f>
        <v>0</v>
      </c>
      <c r="AJ8" s="59">
        <f t="shared" ref="AJ8:AJ13" si="0">AI8/C8</f>
        <v>0</v>
      </c>
      <c r="AK8" s="61">
        <v>0</v>
      </c>
    </row>
    <row r="9" spans="1:37" ht="15.75" x14ac:dyDescent="0.25">
      <c r="A9" s="46">
        <v>2</v>
      </c>
      <c r="B9" s="53" t="s">
        <v>3</v>
      </c>
      <c r="C9" s="91">
        <v>1587.6</v>
      </c>
      <c r="D9" s="67"/>
      <c r="E9" s="72"/>
      <c r="F9" s="72"/>
      <c r="G9" s="43"/>
      <c r="H9" s="43"/>
      <c r="I9" s="43"/>
      <c r="J9" s="43"/>
      <c r="K9" s="67"/>
      <c r="L9" s="72"/>
      <c r="M9" s="72"/>
      <c r="N9" s="43"/>
      <c r="O9" s="43"/>
      <c r="P9" s="43"/>
      <c r="Q9" s="43"/>
      <c r="R9" s="67"/>
      <c r="S9" s="72"/>
      <c r="T9" s="72"/>
      <c r="U9" s="43"/>
      <c r="V9" s="43"/>
      <c r="W9" s="43"/>
      <c r="X9" s="43"/>
      <c r="Y9" s="67"/>
      <c r="Z9" s="72"/>
      <c r="AA9" s="72"/>
      <c r="AB9" s="67"/>
      <c r="AC9" s="43"/>
      <c r="AD9" s="43"/>
      <c r="AE9" s="43"/>
      <c r="AF9" s="67"/>
      <c r="AG9" s="72"/>
      <c r="AH9" s="86"/>
      <c r="AI9" s="45">
        <f>SUM(D9:AG9)</f>
        <v>0</v>
      </c>
      <c r="AJ9" s="59">
        <f t="shared" si="0"/>
        <v>0</v>
      </c>
      <c r="AK9" s="60">
        <v>0</v>
      </c>
    </row>
    <row r="10" spans="1:37" ht="15.75" x14ac:dyDescent="0.25">
      <c r="A10" s="46">
        <v>3</v>
      </c>
      <c r="B10" s="53" t="s">
        <v>33</v>
      </c>
      <c r="C10" s="91">
        <v>2820.7999999999997</v>
      </c>
      <c r="D10" s="67"/>
      <c r="E10" s="72"/>
      <c r="F10" s="72"/>
      <c r="G10" s="43"/>
      <c r="H10" s="43"/>
      <c r="I10" s="43"/>
      <c r="J10" s="43"/>
      <c r="K10" s="67"/>
      <c r="L10" s="72"/>
      <c r="M10" s="72"/>
      <c r="N10" s="43"/>
      <c r="O10" s="43"/>
      <c r="P10" s="43"/>
      <c r="Q10" s="43"/>
      <c r="R10" s="67"/>
      <c r="S10" s="72"/>
      <c r="T10" s="72"/>
      <c r="U10" s="43"/>
      <c r="V10" s="43"/>
      <c r="W10" s="43"/>
      <c r="X10" s="43"/>
      <c r="Y10" s="67"/>
      <c r="Z10" s="72"/>
      <c r="AA10" s="72"/>
      <c r="AB10" s="67"/>
      <c r="AC10" s="43"/>
      <c r="AD10" s="43"/>
      <c r="AE10" s="43"/>
      <c r="AF10" s="67"/>
      <c r="AG10" s="72"/>
      <c r="AH10" s="86"/>
      <c r="AI10" s="45">
        <f>SUM(D10:AG10)</f>
        <v>0</v>
      </c>
      <c r="AJ10" s="75">
        <f t="shared" si="0"/>
        <v>0</v>
      </c>
      <c r="AK10" s="76">
        <f>AI10*500</f>
        <v>0</v>
      </c>
    </row>
    <row r="11" spans="1:37" ht="15.75" x14ac:dyDescent="0.25">
      <c r="A11" s="46">
        <v>4</v>
      </c>
      <c r="B11" s="53" t="s">
        <v>22</v>
      </c>
      <c r="C11" s="91">
        <v>3178.8</v>
      </c>
      <c r="D11" s="67"/>
      <c r="E11" s="72"/>
      <c r="F11" s="72"/>
      <c r="G11" s="43"/>
      <c r="H11" s="43"/>
      <c r="I11" s="43"/>
      <c r="J11" s="43"/>
      <c r="K11" s="67"/>
      <c r="L11" s="72"/>
      <c r="M11" s="72"/>
      <c r="N11" s="43"/>
      <c r="O11" s="43"/>
      <c r="P11" s="43"/>
      <c r="Q11" s="43"/>
      <c r="R11" s="67"/>
      <c r="S11" s="72"/>
      <c r="T11" s="72"/>
      <c r="U11" s="43"/>
      <c r="V11" s="43"/>
      <c r="W11" s="43"/>
      <c r="X11" s="43"/>
      <c r="Y11" s="67"/>
      <c r="Z11" s="72"/>
      <c r="AA11" s="72"/>
      <c r="AB11" s="67"/>
      <c r="AC11" s="43"/>
      <c r="AD11" s="43"/>
      <c r="AE11" s="43"/>
      <c r="AF11" s="67"/>
      <c r="AG11" s="72"/>
      <c r="AH11" s="86"/>
      <c r="AI11" s="45">
        <f>SUM(D11:AG11)</f>
        <v>0</v>
      </c>
      <c r="AJ11" s="75">
        <f t="shared" si="0"/>
        <v>0</v>
      </c>
      <c r="AK11" s="77">
        <v>0</v>
      </c>
    </row>
    <row r="12" spans="1:37" ht="16.5" thickBot="1" x14ac:dyDescent="0.3">
      <c r="A12" s="47">
        <v>5</v>
      </c>
      <c r="B12" s="54" t="s">
        <v>4</v>
      </c>
      <c r="C12" s="92">
        <v>1843.6</v>
      </c>
      <c r="D12" s="68"/>
      <c r="E12" s="73"/>
      <c r="F12" s="73"/>
      <c r="G12" s="48"/>
      <c r="H12" s="48"/>
      <c r="I12" s="48"/>
      <c r="J12" s="48"/>
      <c r="K12" s="68"/>
      <c r="L12" s="73"/>
      <c r="M12" s="73"/>
      <c r="N12" s="48"/>
      <c r="O12" s="48"/>
      <c r="P12" s="48"/>
      <c r="Q12" s="48"/>
      <c r="R12" s="68"/>
      <c r="S12" s="73"/>
      <c r="T12" s="73"/>
      <c r="U12" s="48"/>
      <c r="V12" s="48"/>
      <c r="W12" s="48"/>
      <c r="X12" s="48"/>
      <c r="Y12" s="68"/>
      <c r="Z12" s="73"/>
      <c r="AA12" s="73"/>
      <c r="AB12" s="68"/>
      <c r="AC12" s="48"/>
      <c r="AD12" s="48"/>
      <c r="AE12" s="48"/>
      <c r="AF12" s="68"/>
      <c r="AG12" s="73"/>
      <c r="AH12" s="87"/>
      <c r="AI12" s="45">
        <f>SUM(D12:AG12)</f>
        <v>0</v>
      </c>
      <c r="AJ12" s="75">
        <f t="shared" si="0"/>
        <v>0</v>
      </c>
      <c r="AK12" s="78">
        <f>AI12*500</f>
        <v>0</v>
      </c>
    </row>
    <row r="13" spans="1:37" ht="17.25" thickTop="1" thickBot="1" x14ac:dyDescent="0.3">
      <c r="A13" s="49"/>
      <c r="B13" s="50"/>
      <c r="C13" s="65">
        <v>11960.4</v>
      </c>
      <c r="D13" s="69"/>
      <c r="E13" s="74"/>
      <c r="F13" s="74"/>
      <c r="G13" s="50"/>
      <c r="H13" s="50"/>
      <c r="I13" s="50"/>
      <c r="J13" s="50"/>
      <c r="K13" s="69"/>
      <c r="L13" s="74"/>
      <c r="M13" s="74"/>
      <c r="N13" s="50"/>
      <c r="O13" s="50"/>
      <c r="P13" s="50"/>
      <c r="Q13" s="50"/>
      <c r="R13" s="69"/>
      <c r="S13" s="74"/>
      <c r="T13" s="74"/>
      <c r="U13" s="50"/>
      <c r="V13" s="50"/>
      <c r="W13" s="50"/>
      <c r="X13" s="50"/>
      <c r="Y13" s="69"/>
      <c r="Z13" s="74"/>
      <c r="AA13" s="74"/>
      <c r="AB13" s="69"/>
      <c r="AC13" s="50"/>
      <c r="AD13" s="50"/>
      <c r="AE13" s="50"/>
      <c r="AF13" s="69"/>
      <c r="AG13" s="74"/>
      <c r="AH13" s="88"/>
      <c r="AI13" s="51">
        <f>SUM(AI8:AI12)</f>
        <v>0</v>
      </c>
      <c r="AJ13" s="79">
        <f t="shared" si="0"/>
        <v>0</v>
      </c>
      <c r="AK13" s="80">
        <f>SUM(AK10:AK12)</f>
        <v>0</v>
      </c>
    </row>
    <row r="15" spans="1:37" x14ac:dyDescent="0.25">
      <c r="C15" s="36"/>
    </row>
    <row r="16" spans="1:37" x14ac:dyDescent="0.25">
      <c r="C16" s="36"/>
    </row>
    <row r="17" spans="3:3" x14ac:dyDescent="0.25">
      <c r="C17" s="36"/>
    </row>
    <row r="18" spans="3:3" x14ac:dyDescent="0.25">
      <c r="C18" s="36"/>
    </row>
    <row r="19" spans="3:3" x14ac:dyDescent="0.25">
      <c r="C19" s="36"/>
    </row>
    <row r="20" spans="3:3" x14ac:dyDescent="0.25">
      <c r="C20" s="14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</vt:lpstr>
      <vt:lpstr>lap.pencapain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user</cp:lastModifiedBy>
  <dcterms:created xsi:type="dcterms:W3CDTF">2017-12-26T02:42:32Z</dcterms:created>
  <dcterms:modified xsi:type="dcterms:W3CDTF">2020-02-29T04:11:19Z</dcterms:modified>
</cp:coreProperties>
</file>