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PWT" sheetId="1" r:id="rId1"/>
    <sheet name="16maret" sheetId="2" r:id="rId2"/>
  </sheets>
  <definedNames>
    <definedName name="_xlnm._FilterDatabase" localSheetId="0" hidden="1">PWT!$B$2:$EQ$28</definedName>
    <definedName name="aa" localSheetId="0">#REF!</definedName>
    <definedName name="aa">#REF!</definedName>
    <definedName name="as">#REF!</definedName>
    <definedName name="ccc" localSheetId="0">#REF!</definedName>
    <definedName name="ccc">#REF!</definedName>
    <definedName name="d" localSheetId="0">#REF!</definedName>
    <definedName name="d">#REF!</definedName>
    <definedName name="dd" localSheetId="0">#REF!</definedName>
    <definedName name="dd">#REF!</definedName>
    <definedName name="dg">#REF!</definedName>
    <definedName name="HAL.01" localSheetId="0">#REF!</definedName>
    <definedName name="HAL.01">#REF!</definedName>
    <definedName name="HAL.02" localSheetId="0">#REF!</definedName>
    <definedName name="HAL.02">#REF!</definedName>
    <definedName name="HAL.03" localSheetId="0">#REF!</definedName>
    <definedName name="HAL.03">#REF!</definedName>
    <definedName name="HAL.04" localSheetId="0">#REF!</definedName>
    <definedName name="HAL.04">#REF!</definedName>
    <definedName name="HAL.05" localSheetId="0">#REF!</definedName>
    <definedName name="HAL.05">#REF!</definedName>
    <definedName name="HAL.06" localSheetId="0">#REF!</definedName>
    <definedName name="HAL.06">#REF!</definedName>
    <definedName name="HAL.07" localSheetId="0">#REF!</definedName>
    <definedName name="HAL.07">#REF!</definedName>
    <definedName name="HAL.08" localSheetId="0">#REF!</definedName>
    <definedName name="HAL.08">#REF!</definedName>
    <definedName name="HAL.09" localSheetId="0">#REF!</definedName>
    <definedName name="HAL.09">#REF!</definedName>
    <definedName name="HAL.10" localSheetId="0">#REF!</definedName>
    <definedName name="HAL.10">#REF!</definedName>
    <definedName name="HAL.11" localSheetId="0">#REF!</definedName>
    <definedName name="HAL.11">#REF!</definedName>
    <definedName name="HAL.12" localSheetId="0">#REF!</definedName>
    <definedName name="HAL.12">#REF!</definedName>
    <definedName name="HAL.13" localSheetId="0">#REF!</definedName>
    <definedName name="HAL.13">#REF!</definedName>
    <definedName name="HAL.14" localSheetId="0">#REF!</definedName>
    <definedName name="HAL.14">#REF!</definedName>
    <definedName name="HAL.15" localSheetId="0">#REF!</definedName>
    <definedName name="HAL.15">#REF!</definedName>
    <definedName name="HAL.16" localSheetId="0">#REF!</definedName>
    <definedName name="HAL.16">#REF!</definedName>
    <definedName name="HAL.17" localSheetId="0">#REF!</definedName>
    <definedName name="HAL.17">#REF!</definedName>
    <definedName name="HAL.18" localSheetId="0">#REF!</definedName>
    <definedName name="HAL.18">#REF!</definedName>
    <definedName name="juki">#REF!</definedName>
    <definedName name="popopo">#REF!</definedName>
    <definedName name="q" localSheetId="0">#REF!</definedName>
    <definedName name="q">#REF!</definedName>
    <definedName name="qqq" localSheetId="0">#REF!</definedName>
    <definedName name="qqq">#REF!</definedName>
    <definedName name="qqqqqsss" localSheetId="0">#REF!</definedName>
    <definedName name="qqqqqsss">#REF!</definedName>
    <definedName name="qwq" localSheetId="0">#REF!</definedName>
    <definedName name="qwq">#REF!</definedName>
    <definedName name="week2">'16maret'!$1:$1048576</definedName>
    <definedName name="WEEK3">#REF!</definedName>
    <definedName name="week4">#REF!</definedName>
    <definedName name="x" localSheetId="0">#REF!</definedName>
    <definedName name="x">#REF!</definedName>
    <definedName name="xx" localSheetId="0">#REF!</definedName>
    <definedName name="xx">#REF!</definedName>
    <definedName name="xxxxxxxxxxxxxxxxxxx" localSheetId="0">#REF!</definedName>
    <definedName name="xxxxxxxxxxxxxxxxxxx">#REF!</definedName>
    <definedName name="ZA">#REF!</definedName>
  </definedNames>
  <calcPr calcId="144525"/>
</workbook>
</file>

<file path=xl/calcChain.xml><?xml version="1.0" encoding="utf-8"?>
<calcChain xmlns="http://schemas.openxmlformats.org/spreadsheetml/2006/main">
  <c r="ES5" i="1" l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4" i="1"/>
  <c r="T9" i="2"/>
  <c r="EA26" i="1"/>
  <c r="EA27" i="1" s="1"/>
  <c r="EA25" i="1"/>
  <c r="EA24" i="1"/>
  <c r="E26" i="1" l="1"/>
  <c r="E27" i="1" s="1"/>
  <c r="E25" i="1"/>
  <c r="E24" i="1"/>
  <c r="BX25" i="1" l="1"/>
  <c r="BX24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X5" i="1"/>
  <c r="BX4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EG26" i="1"/>
  <c r="EG27" i="1" s="1"/>
  <c r="EF26" i="1"/>
  <c r="EF27" i="1" s="1"/>
  <c r="EE26" i="1"/>
  <c r="EE27" i="1" s="1"/>
  <c r="ED26" i="1"/>
  <c r="ED27" i="1" s="1"/>
  <c r="EC26" i="1"/>
  <c r="EB26" i="1"/>
  <c r="EB27" i="1" s="1"/>
  <c r="EG25" i="1"/>
  <c r="EF25" i="1"/>
  <c r="EE25" i="1"/>
  <c r="ED25" i="1"/>
  <c r="EC25" i="1"/>
  <c r="EB25" i="1"/>
  <c r="EG24" i="1"/>
  <c r="EF24" i="1"/>
  <c r="EE24" i="1"/>
  <c r="ED24" i="1"/>
  <c r="EC24" i="1"/>
  <c r="EB24" i="1"/>
  <c r="DX26" i="1"/>
  <c r="DX27" i="1" s="1"/>
  <c r="DW26" i="1"/>
  <c r="DW27" i="1" s="1"/>
  <c r="DV26" i="1"/>
  <c r="DV27" i="1" s="1"/>
  <c r="DU26" i="1"/>
  <c r="DU27" i="1" s="1"/>
  <c r="DT26" i="1"/>
  <c r="DS26" i="1"/>
  <c r="DS27" i="1" s="1"/>
  <c r="DX25" i="1"/>
  <c r="DW25" i="1"/>
  <c r="DV25" i="1"/>
  <c r="DU25" i="1"/>
  <c r="DT25" i="1"/>
  <c r="DS25" i="1"/>
  <c r="DX24" i="1"/>
  <c r="DW24" i="1"/>
  <c r="DV24" i="1"/>
  <c r="DU24" i="1"/>
  <c r="DT24" i="1"/>
  <c r="DS24" i="1"/>
  <c r="DO26" i="1"/>
  <c r="DO27" i="1" s="1"/>
  <c r="DN26" i="1"/>
  <c r="DN27" i="1" s="1"/>
  <c r="DM26" i="1"/>
  <c r="DM27" i="1" s="1"/>
  <c r="DL26" i="1"/>
  <c r="DL27" i="1" s="1"/>
  <c r="DK26" i="1"/>
  <c r="DJ26" i="1"/>
  <c r="DJ27" i="1" s="1"/>
  <c r="DO25" i="1"/>
  <c r="DN25" i="1"/>
  <c r="DM25" i="1"/>
  <c r="DL25" i="1"/>
  <c r="DK25" i="1"/>
  <c r="DJ25" i="1"/>
  <c r="DO24" i="1"/>
  <c r="DN24" i="1"/>
  <c r="DM24" i="1"/>
  <c r="DL24" i="1"/>
  <c r="DK24" i="1"/>
  <c r="DJ24" i="1"/>
  <c r="DF26" i="1"/>
  <c r="DF27" i="1" s="1"/>
  <c r="DE26" i="1"/>
  <c r="DE27" i="1" s="1"/>
  <c r="DD26" i="1"/>
  <c r="DD27" i="1" s="1"/>
  <c r="DC26" i="1"/>
  <c r="DC27" i="1" s="1"/>
  <c r="DB26" i="1"/>
  <c r="DA26" i="1"/>
  <c r="DA27" i="1" s="1"/>
  <c r="DF25" i="1"/>
  <c r="DE25" i="1"/>
  <c r="DD25" i="1"/>
  <c r="DC25" i="1"/>
  <c r="DB25" i="1"/>
  <c r="DA25" i="1"/>
  <c r="DF24" i="1"/>
  <c r="DE24" i="1"/>
  <c r="DD24" i="1"/>
  <c r="DC24" i="1"/>
  <c r="DB24" i="1"/>
  <c r="DA24" i="1"/>
  <c r="CW26" i="1"/>
  <c r="CW27" i="1" s="1"/>
  <c r="CV26" i="1"/>
  <c r="CV27" i="1" s="1"/>
  <c r="CU26" i="1"/>
  <c r="CU27" i="1" s="1"/>
  <c r="CT26" i="1"/>
  <c r="CT27" i="1" s="1"/>
  <c r="CS26" i="1"/>
  <c r="CR26" i="1"/>
  <c r="CR27" i="1" s="1"/>
  <c r="CW25" i="1"/>
  <c r="CV25" i="1"/>
  <c r="CU25" i="1"/>
  <c r="CT25" i="1"/>
  <c r="CS25" i="1"/>
  <c r="CR25" i="1"/>
  <c r="CW24" i="1"/>
  <c r="CV24" i="1"/>
  <c r="CU24" i="1"/>
  <c r="CT24" i="1"/>
  <c r="CS24" i="1"/>
  <c r="CR24" i="1"/>
  <c r="CN26" i="1"/>
  <c r="CN27" i="1" s="1"/>
  <c r="CM26" i="1"/>
  <c r="CM27" i="1" s="1"/>
  <c r="CL26" i="1"/>
  <c r="CL27" i="1" s="1"/>
  <c r="CK26" i="1"/>
  <c r="CK27" i="1" s="1"/>
  <c r="CJ26" i="1"/>
  <c r="CI26" i="1"/>
  <c r="CI27" i="1" s="1"/>
  <c r="CN25" i="1"/>
  <c r="CM25" i="1"/>
  <c r="CL25" i="1"/>
  <c r="CK25" i="1"/>
  <c r="CJ25" i="1"/>
  <c r="CI25" i="1"/>
  <c r="CN24" i="1"/>
  <c r="CM24" i="1"/>
  <c r="CL24" i="1"/>
  <c r="CK24" i="1"/>
  <c r="CJ24" i="1"/>
  <c r="CI24" i="1"/>
  <c r="CE26" i="1"/>
  <c r="CE27" i="1" s="1"/>
  <c r="CD26" i="1"/>
  <c r="CD27" i="1" s="1"/>
  <c r="CC26" i="1"/>
  <c r="CC27" i="1" s="1"/>
  <c r="CB26" i="1"/>
  <c r="CB27" i="1" s="1"/>
  <c r="CA26" i="1"/>
  <c r="BZ26" i="1"/>
  <c r="BZ27" i="1" s="1"/>
  <c r="CE25" i="1"/>
  <c r="CD25" i="1"/>
  <c r="CC25" i="1"/>
  <c r="CB25" i="1"/>
  <c r="CA25" i="1"/>
  <c r="BZ25" i="1"/>
  <c r="CE24" i="1"/>
  <c r="CD24" i="1"/>
  <c r="CC24" i="1"/>
  <c r="CB24" i="1"/>
  <c r="CA24" i="1"/>
  <c r="BZ24" i="1"/>
  <c r="BV26" i="1"/>
  <c r="BV27" i="1" s="1"/>
  <c r="BU26" i="1"/>
  <c r="BU27" i="1" s="1"/>
  <c r="BT26" i="1"/>
  <c r="BT27" i="1" s="1"/>
  <c r="BS26" i="1"/>
  <c r="BS27" i="1" s="1"/>
  <c r="BR26" i="1"/>
  <c r="BR27" i="1" s="1"/>
  <c r="BQ26" i="1"/>
  <c r="BQ27" i="1" s="1"/>
  <c r="BW25" i="1"/>
  <c r="BV25" i="1"/>
  <c r="BU25" i="1"/>
  <c r="BT25" i="1"/>
  <c r="BS25" i="1"/>
  <c r="BR25" i="1"/>
  <c r="BQ25" i="1"/>
  <c r="BW24" i="1"/>
  <c r="BV24" i="1"/>
  <c r="BU24" i="1"/>
  <c r="BT24" i="1"/>
  <c r="BS24" i="1"/>
  <c r="BR24" i="1"/>
  <c r="BQ24" i="1"/>
  <c r="BM26" i="1"/>
  <c r="BM27" i="1" s="1"/>
  <c r="BL26" i="1"/>
  <c r="BL27" i="1" s="1"/>
  <c r="BK26" i="1"/>
  <c r="BK27" i="1" s="1"/>
  <c r="BJ26" i="1"/>
  <c r="BJ27" i="1" s="1"/>
  <c r="BI26" i="1"/>
  <c r="BH26" i="1"/>
  <c r="BH27" i="1" s="1"/>
  <c r="BM25" i="1"/>
  <c r="BL25" i="1"/>
  <c r="BK25" i="1"/>
  <c r="BJ25" i="1"/>
  <c r="BI25" i="1"/>
  <c r="BH25" i="1"/>
  <c r="BM24" i="1"/>
  <c r="BL24" i="1"/>
  <c r="BK24" i="1"/>
  <c r="BJ24" i="1"/>
  <c r="BI24" i="1"/>
  <c r="BH24" i="1"/>
  <c r="BD26" i="1"/>
  <c r="BD27" i="1" s="1"/>
  <c r="BC26" i="1"/>
  <c r="BC27" i="1" s="1"/>
  <c r="BB26" i="1"/>
  <c r="BB27" i="1" s="1"/>
  <c r="BA26" i="1"/>
  <c r="BA27" i="1" s="1"/>
  <c r="AZ26" i="1"/>
  <c r="AY26" i="1"/>
  <c r="AY27" i="1" s="1"/>
  <c r="BD25" i="1"/>
  <c r="BC25" i="1"/>
  <c r="BB25" i="1"/>
  <c r="BA25" i="1"/>
  <c r="AZ25" i="1"/>
  <c r="AY25" i="1"/>
  <c r="BD24" i="1"/>
  <c r="BC24" i="1"/>
  <c r="BB24" i="1"/>
  <c r="BA24" i="1"/>
  <c r="AZ24" i="1"/>
  <c r="AY24" i="1"/>
  <c r="AU26" i="1"/>
  <c r="AU27" i="1" s="1"/>
  <c r="AT26" i="1"/>
  <c r="AT27" i="1" s="1"/>
  <c r="AS26" i="1"/>
  <c r="AS27" i="1" s="1"/>
  <c r="AR26" i="1"/>
  <c r="AR27" i="1" s="1"/>
  <c r="AQ26" i="1"/>
  <c r="AP26" i="1"/>
  <c r="AP27" i="1" s="1"/>
  <c r="AU25" i="1"/>
  <c r="AT25" i="1"/>
  <c r="AS25" i="1"/>
  <c r="AR25" i="1"/>
  <c r="AQ25" i="1"/>
  <c r="AP25" i="1"/>
  <c r="AU24" i="1"/>
  <c r="AT24" i="1"/>
  <c r="AS24" i="1"/>
  <c r="AR24" i="1"/>
  <c r="AQ24" i="1"/>
  <c r="AP24" i="1"/>
  <c r="AL26" i="1"/>
  <c r="AL27" i="1" s="1"/>
  <c r="AK26" i="1"/>
  <c r="AK27" i="1" s="1"/>
  <c r="AJ26" i="1"/>
  <c r="AJ27" i="1" s="1"/>
  <c r="AI26" i="1"/>
  <c r="AI27" i="1" s="1"/>
  <c r="AH26" i="1"/>
  <c r="AG26" i="1"/>
  <c r="AG27" i="1" s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C26" i="1"/>
  <c r="AC27" i="1" s="1"/>
  <c r="AB26" i="1"/>
  <c r="AB27" i="1" s="1"/>
  <c r="AA26" i="1"/>
  <c r="AA27" i="1" s="1"/>
  <c r="Z26" i="1"/>
  <c r="Z27" i="1" s="1"/>
  <c r="Y26" i="1"/>
  <c r="Y27" i="1" s="1"/>
  <c r="X26" i="1"/>
  <c r="AD25" i="1"/>
  <c r="AC25" i="1"/>
  <c r="AB25" i="1"/>
  <c r="AA25" i="1"/>
  <c r="Z25" i="1"/>
  <c r="Y25" i="1"/>
  <c r="X25" i="1"/>
  <c r="AE25" i="1" s="1"/>
  <c r="AD24" i="1"/>
  <c r="AC24" i="1"/>
  <c r="AB24" i="1"/>
  <c r="AA24" i="1"/>
  <c r="Z24" i="1"/>
  <c r="Y24" i="1"/>
  <c r="X24" i="1"/>
  <c r="AE24" i="1" s="1"/>
  <c r="T26" i="1"/>
  <c r="T27" i="1" s="1"/>
  <c r="S26" i="1"/>
  <c r="S27" i="1" s="1"/>
  <c r="R26" i="1"/>
  <c r="R27" i="1" s="1"/>
  <c r="Q26" i="1"/>
  <c r="P26" i="1"/>
  <c r="O26" i="1"/>
  <c r="O27" i="1" s="1"/>
  <c r="T25" i="1"/>
  <c r="S25" i="1"/>
  <c r="R25" i="1"/>
  <c r="Q25" i="1"/>
  <c r="P25" i="1"/>
  <c r="O25" i="1"/>
  <c r="T24" i="1"/>
  <c r="S24" i="1"/>
  <c r="R24" i="1"/>
  <c r="Q24" i="1"/>
  <c r="P24" i="1"/>
  <c r="O24" i="1"/>
  <c r="U4" i="1"/>
  <c r="V4" i="1" s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H24" i="1"/>
  <c r="I24" i="1"/>
  <c r="J24" i="1"/>
  <c r="K24" i="1"/>
  <c r="H25" i="1"/>
  <c r="I25" i="1"/>
  <c r="J25" i="1"/>
  <c r="K25" i="1"/>
  <c r="H26" i="1"/>
  <c r="H27" i="1" s="1"/>
  <c r="I26" i="1"/>
  <c r="J26" i="1"/>
  <c r="J27" i="1" s="1"/>
  <c r="K26" i="1"/>
  <c r="I27" i="1"/>
  <c r="K27" i="1"/>
  <c r="G24" i="1"/>
  <c r="G25" i="1"/>
  <c r="G26" i="1"/>
  <c r="G27" i="1" s="1"/>
  <c r="F24" i="1"/>
  <c r="EH23" i="1"/>
  <c r="EI23" i="1" s="1"/>
  <c r="EH22" i="1"/>
  <c r="EI22" i="1" s="1"/>
  <c r="EH21" i="1"/>
  <c r="EI21" i="1" s="1"/>
  <c r="EH20" i="1"/>
  <c r="EI20" i="1" s="1"/>
  <c r="EH19" i="1"/>
  <c r="EI19" i="1" s="1"/>
  <c r="EH18" i="1"/>
  <c r="EI18" i="1" s="1"/>
  <c r="EH17" i="1"/>
  <c r="EI17" i="1" s="1"/>
  <c r="EH16" i="1"/>
  <c r="EH25" i="1" s="1"/>
  <c r="EI25" i="1" s="1"/>
  <c r="EH15" i="1"/>
  <c r="EI15" i="1" s="1"/>
  <c r="EH14" i="1"/>
  <c r="EI14" i="1" s="1"/>
  <c r="EH13" i="1"/>
  <c r="EI13" i="1" s="1"/>
  <c r="EH12" i="1"/>
  <c r="EI12" i="1" s="1"/>
  <c r="EH11" i="1"/>
  <c r="EI11" i="1" s="1"/>
  <c r="EH10" i="1"/>
  <c r="EI10" i="1" s="1"/>
  <c r="EH9" i="1"/>
  <c r="EI9" i="1" s="1"/>
  <c r="EH8" i="1"/>
  <c r="EI8" i="1" s="1"/>
  <c r="EH7" i="1"/>
  <c r="EI7" i="1" s="1"/>
  <c r="EH6" i="1"/>
  <c r="EI6" i="1" s="1"/>
  <c r="EH5" i="1"/>
  <c r="EI5" i="1" s="1"/>
  <c r="EH4" i="1"/>
  <c r="EI4" i="1" s="1"/>
  <c r="DY23" i="1"/>
  <c r="DZ23" i="1" s="1"/>
  <c r="DY22" i="1"/>
  <c r="DZ22" i="1" s="1"/>
  <c r="DY21" i="1"/>
  <c r="DZ21" i="1" s="1"/>
  <c r="DY20" i="1"/>
  <c r="DZ20" i="1" s="1"/>
  <c r="DY19" i="1"/>
  <c r="DZ19" i="1" s="1"/>
  <c r="DY18" i="1"/>
  <c r="DZ18" i="1" s="1"/>
  <c r="DY17" i="1"/>
  <c r="DZ17" i="1" s="1"/>
  <c r="DY16" i="1"/>
  <c r="DZ16" i="1" s="1"/>
  <c r="DY15" i="1"/>
  <c r="DZ15" i="1" s="1"/>
  <c r="DY14" i="1"/>
  <c r="DZ14" i="1" s="1"/>
  <c r="DY13" i="1"/>
  <c r="DZ13" i="1" s="1"/>
  <c r="DY12" i="1"/>
  <c r="DZ12" i="1" s="1"/>
  <c r="DY11" i="1"/>
  <c r="DZ11" i="1" s="1"/>
  <c r="DY10" i="1"/>
  <c r="DZ10" i="1" s="1"/>
  <c r="DY9" i="1"/>
  <c r="DZ9" i="1" s="1"/>
  <c r="DY8" i="1"/>
  <c r="DZ8" i="1" s="1"/>
  <c r="DY7" i="1"/>
  <c r="DZ7" i="1" s="1"/>
  <c r="DY6" i="1"/>
  <c r="DZ6" i="1" s="1"/>
  <c r="DY5" i="1"/>
  <c r="DZ5" i="1" s="1"/>
  <c r="DY4" i="1"/>
  <c r="DZ4" i="1" s="1"/>
  <c r="DP23" i="1"/>
  <c r="DQ23" i="1" s="1"/>
  <c r="DP22" i="1"/>
  <c r="DQ22" i="1" s="1"/>
  <c r="DP21" i="1"/>
  <c r="DQ21" i="1" s="1"/>
  <c r="DP20" i="1"/>
  <c r="DQ20" i="1" s="1"/>
  <c r="DP19" i="1"/>
  <c r="DQ19" i="1" s="1"/>
  <c r="DP18" i="1"/>
  <c r="DQ18" i="1" s="1"/>
  <c r="DP17" i="1"/>
  <c r="DQ17" i="1" s="1"/>
  <c r="DP16" i="1"/>
  <c r="DP25" i="1" s="1"/>
  <c r="DQ25" i="1" s="1"/>
  <c r="DP15" i="1"/>
  <c r="DQ15" i="1" s="1"/>
  <c r="DP14" i="1"/>
  <c r="DQ14" i="1" s="1"/>
  <c r="DP13" i="1"/>
  <c r="DQ13" i="1" s="1"/>
  <c r="DP12" i="1"/>
  <c r="DQ12" i="1" s="1"/>
  <c r="DP11" i="1"/>
  <c r="DQ11" i="1" s="1"/>
  <c r="DP10" i="1"/>
  <c r="DQ10" i="1" s="1"/>
  <c r="DP9" i="1"/>
  <c r="DQ9" i="1" s="1"/>
  <c r="DP8" i="1"/>
  <c r="DQ8" i="1" s="1"/>
  <c r="DP7" i="1"/>
  <c r="DQ7" i="1" s="1"/>
  <c r="DP6" i="1"/>
  <c r="DQ6" i="1" s="1"/>
  <c r="DP5" i="1"/>
  <c r="DQ5" i="1" s="1"/>
  <c r="DP4" i="1"/>
  <c r="DQ4" i="1" s="1"/>
  <c r="DG23" i="1"/>
  <c r="DG22" i="1"/>
  <c r="DG21" i="1"/>
  <c r="DG20" i="1"/>
  <c r="DG19" i="1"/>
  <c r="DG18" i="1"/>
  <c r="DG17" i="1"/>
  <c r="DG16" i="1"/>
  <c r="DG25" i="1" s="1"/>
  <c r="DH25" i="1" s="1"/>
  <c r="DG15" i="1"/>
  <c r="DG14" i="1"/>
  <c r="DG13" i="1"/>
  <c r="DG12" i="1"/>
  <c r="DG11" i="1"/>
  <c r="DG10" i="1"/>
  <c r="DG9" i="1"/>
  <c r="DG8" i="1"/>
  <c r="DG7" i="1"/>
  <c r="DG6" i="1"/>
  <c r="DG5" i="1"/>
  <c r="DG4" i="1"/>
  <c r="DG24" i="1" s="1"/>
  <c r="DH24" i="1" s="1"/>
  <c r="CX23" i="1"/>
  <c r="CX22" i="1"/>
  <c r="CX21" i="1"/>
  <c r="CX20" i="1"/>
  <c r="CX19" i="1"/>
  <c r="CX18" i="1"/>
  <c r="CX17" i="1"/>
  <c r="CX16" i="1"/>
  <c r="CX25" i="1" s="1"/>
  <c r="CY25" i="1" s="1"/>
  <c r="CX15" i="1"/>
  <c r="CX14" i="1"/>
  <c r="CX13" i="1"/>
  <c r="CX12" i="1"/>
  <c r="CX11" i="1"/>
  <c r="CX10" i="1"/>
  <c r="CX9" i="1"/>
  <c r="CX8" i="1"/>
  <c r="CX7" i="1"/>
  <c r="CX6" i="1"/>
  <c r="CX5" i="1"/>
  <c r="CX4" i="1"/>
  <c r="CX24" i="1" s="1"/>
  <c r="CY24" i="1" s="1"/>
  <c r="CO23" i="1"/>
  <c r="CO22" i="1"/>
  <c r="CO21" i="1"/>
  <c r="CO20" i="1"/>
  <c r="CO19" i="1"/>
  <c r="CO18" i="1"/>
  <c r="CO17" i="1"/>
  <c r="CO16" i="1"/>
  <c r="CO25" i="1" s="1"/>
  <c r="CP25" i="1" s="1"/>
  <c r="CO15" i="1"/>
  <c r="CO14" i="1"/>
  <c r="CO13" i="1"/>
  <c r="CO12" i="1"/>
  <c r="CO11" i="1"/>
  <c r="CO10" i="1"/>
  <c r="CO9" i="1"/>
  <c r="CO8" i="1"/>
  <c r="CO7" i="1"/>
  <c r="CO6" i="1"/>
  <c r="CO5" i="1"/>
  <c r="CO4" i="1"/>
  <c r="CO24" i="1" s="1"/>
  <c r="CP24" i="1" s="1"/>
  <c r="CF23" i="1"/>
  <c r="CF22" i="1"/>
  <c r="CF21" i="1"/>
  <c r="CF20" i="1"/>
  <c r="CF19" i="1"/>
  <c r="CF18" i="1"/>
  <c r="CF17" i="1"/>
  <c r="CF16" i="1"/>
  <c r="CF25" i="1" s="1"/>
  <c r="CG25" i="1" s="1"/>
  <c r="CF15" i="1"/>
  <c r="CF14" i="1"/>
  <c r="CF13" i="1"/>
  <c r="CF12" i="1"/>
  <c r="CF11" i="1"/>
  <c r="CF10" i="1"/>
  <c r="CF9" i="1"/>
  <c r="CF8" i="1"/>
  <c r="CF7" i="1"/>
  <c r="CF6" i="1"/>
  <c r="CF5" i="1"/>
  <c r="CF4" i="1"/>
  <c r="CF24" i="1" s="1"/>
  <c r="CG24" i="1" s="1"/>
  <c r="BW23" i="1"/>
  <c r="BX23" i="1" s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BW4" i="1"/>
  <c r="BN23" i="1"/>
  <c r="BO23" i="1" s="1"/>
  <c r="BN22" i="1"/>
  <c r="BO22" i="1" s="1"/>
  <c r="BN21" i="1"/>
  <c r="BO21" i="1" s="1"/>
  <c r="BN20" i="1"/>
  <c r="BO20" i="1" s="1"/>
  <c r="BN19" i="1"/>
  <c r="BO19" i="1" s="1"/>
  <c r="BN18" i="1"/>
  <c r="BN17" i="1"/>
  <c r="BO17" i="1" s="1"/>
  <c r="BN16" i="1"/>
  <c r="BO16" i="1" s="1"/>
  <c r="BN15" i="1"/>
  <c r="BO15" i="1" s="1"/>
  <c r="BN14" i="1"/>
  <c r="BO14" i="1" s="1"/>
  <c r="BN13" i="1"/>
  <c r="BO13" i="1" s="1"/>
  <c r="BN12" i="1"/>
  <c r="BO12" i="1" s="1"/>
  <c r="BN11" i="1"/>
  <c r="BO11" i="1" s="1"/>
  <c r="BN10" i="1"/>
  <c r="BO10" i="1" s="1"/>
  <c r="BN9" i="1"/>
  <c r="BO9" i="1" s="1"/>
  <c r="BN8" i="1"/>
  <c r="BO8" i="1" s="1"/>
  <c r="BN7" i="1"/>
  <c r="BO7" i="1" s="1"/>
  <c r="BN6" i="1"/>
  <c r="BO6" i="1" s="1"/>
  <c r="BN5" i="1"/>
  <c r="BO5" i="1" s="1"/>
  <c r="BN4" i="1"/>
  <c r="BO4" i="1" s="1"/>
  <c r="BE23" i="1"/>
  <c r="BF23" i="1" s="1"/>
  <c r="BE22" i="1"/>
  <c r="BF22" i="1" s="1"/>
  <c r="BE21" i="1"/>
  <c r="BF21" i="1" s="1"/>
  <c r="BE20" i="1"/>
  <c r="BF20" i="1" s="1"/>
  <c r="BE19" i="1"/>
  <c r="BF19" i="1" s="1"/>
  <c r="BE18" i="1"/>
  <c r="BF18" i="1" s="1"/>
  <c r="BE17" i="1"/>
  <c r="BF17" i="1" s="1"/>
  <c r="BE16" i="1"/>
  <c r="BF16" i="1" s="1"/>
  <c r="BE15" i="1"/>
  <c r="BF15" i="1" s="1"/>
  <c r="BE14" i="1"/>
  <c r="BF14" i="1" s="1"/>
  <c r="BE13" i="1"/>
  <c r="BF13" i="1" s="1"/>
  <c r="BE12" i="1"/>
  <c r="BF12" i="1" s="1"/>
  <c r="BE11" i="1"/>
  <c r="BF11" i="1" s="1"/>
  <c r="BE10" i="1"/>
  <c r="BF10" i="1" s="1"/>
  <c r="BE9" i="1"/>
  <c r="BF9" i="1" s="1"/>
  <c r="BE8" i="1"/>
  <c r="BF8" i="1" s="1"/>
  <c r="BE7" i="1"/>
  <c r="BF7" i="1" s="1"/>
  <c r="BE6" i="1"/>
  <c r="BF6" i="1" s="1"/>
  <c r="BE5" i="1"/>
  <c r="BF5" i="1" s="1"/>
  <c r="BE4" i="1"/>
  <c r="BE24" i="1" s="1"/>
  <c r="BF24" i="1" s="1"/>
  <c r="AV23" i="1"/>
  <c r="AW23" i="1" s="1"/>
  <c r="AV22" i="1"/>
  <c r="AW22" i="1" s="1"/>
  <c r="AV21" i="1"/>
  <c r="AW21" i="1" s="1"/>
  <c r="AV20" i="1"/>
  <c r="AW20" i="1" s="1"/>
  <c r="AV19" i="1"/>
  <c r="AW19" i="1" s="1"/>
  <c r="AV18" i="1"/>
  <c r="AV17" i="1"/>
  <c r="AW17" i="1" s="1"/>
  <c r="AV16" i="1"/>
  <c r="AW16" i="1" s="1"/>
  <c r="AV15" i="1"/>
  <c r="AW15" i="1" s="1"/>
  <c r="AV14" i="1"/>
  <c r="AW14" i="1" s="1"/>
  <c r="AV13" i="1"/>
  <c r="AW13" i="1" s="1"/>
  <c r="AV12" i="1"/>
  <c r="AW12" i="1" s="1"/>
  <c r="AV11" i="1"/>
  <c r="AW11" i="1" s="1"/>
  <c r="AV10" i="1"/>
  <c r="AW10" i="1" s="1"/>
  <c r="AV9" i="1"/>
  <c r="AW9" i="1" s="1"/>
  <c r="AV8" i="1"/>
  <c r="AW8" i="1" s="1"/>
  <c r="AV7" i="1"/>
  <c r="AW7" i="1" s="1"/>
  <c r="AV6" i="1"/>
  <c r="AW6" i="1" s="1"/>
  <c r="AV5" i="1"/>
  <c r="AW5" i="1" s="1"/>
  <c r="AV4" i="1"/>
  <c r="AW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9" i="1"/>
  <c r="AN9" i="1" s="1"/>
  <c r="AM8" i="1"/>
  <c r="AN8" i="1" s="1"/>
  <c r="AM7" i="1"/>
  <c r="AN7" i="1" s="1"/>
  <c r="AM6" i="1"/>
  <c r="AN6" i="1" s="1"/>
  <c r="AM5" i="1"/>
  <c r="AN5" i="1" s="1"/>
  <c r="AM4" i="1"/>
  <c r="AM24" i="1" s="1"/>
  <c r="AN24" i="1" s="1"/>
  <c r="AD23" i="1"/>
  <c r="AD26" i="1" s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4" i="1"/>
  <c r="M4" i="1" s="1"/>
  <c r="BW26" i="1" l="1"/>
  <c r="BX26" i="1" s="1"/>
  <c r="AE23" i="1"/>
  <c r="CF26" i="1"/>
  <c r="CG26" i="1" s="1"/>
  <c r="CO26" i="1"/>
  <c r="CP26" i="1" s="1"/>
  <c r="CX26" i="1"/>
  <c r="CY26" i="1" s="1"/>
  <c r="DG26" i="1"/>
  <c r="DH26" i="1" s="1"/>
  <c r="X27" i="1"/>
  <c r="AE26" i="1"/>
  <c r="EH26" i="1"/>
  <c r="EI26" i="1" s="1"/>
  <c r="EI16" i="1"/>
  <c r="EH24" i="1"/>
  <c r="EI24" i="1" s="1"/>
  <c r="EC27" i="1"/>
  <c r="DY26" i="1"/>
  <c r="DZ26" i="1" s="1"/>
  <c r="DY25" i="1"/>
  <c r="DZ25" i="1" s="1"/>
  <c r="DY24" i="1"/>
  <c r="DZ24" i="1" s="1"/>
  <c r="DT27" i="1"/>
  <c r="DP26" i="1"/>
  <c r="DQ26" i="1" s="1"/>
  <c r="DQ16" i="1"/>
  <c r="DP24" i="1"/>
  <c r="DQ24" i="1" s="1"/>
  <c r="DK27" i="1"/>
  <c r="DB27" i="1"/>
  <c r="CS27" i="1"/>
  <c r="CJ27" i="1"/>
  <c r="CA27" i="1"/>
  <c r="BN26" i="1"/>
  <c r="BO26" i="1" s="1"/>
  <c r="BN25" i="1"/>
  <c r="BO25" i="1" s="1"/>
  <c r="BO18" i="1"/>
  <c r="BI27" i="1"/>
  <c r="BN24" i="1"/>
  <c r="BO24" i="1" s="1"/>
  <c r="BE25" i="1"/>
  <c r="BF25" i="1" s="1"/>
  <c r="BE26" i="1"/>
  <c r="BF26" i="1" s="1"/>
  <c r="AZ27" i="1"/>
  <c r="BF4" i="1"/>
  <c r="AV26" i="1"/>
  <c r="AW26" i="1" s="1"/>
  <c r="AV25" i="1"/>
  <c r="AW25" i="1" s="1"/>
  <c r="AW18" i="1"/>
  <c r="AQ27" i="1"/>
  <c r="AV24" i="1"/>
  <c r="AW24" i="1" s="1"/>
  <c r="AM25" i="1"/>
  <c r="AN25" i="1" s="1"/>
  <c r="AM26" i="1"/>
  <c r="AN26" i="1" s="1"/>
  <c r="AH27" i="1"/>
  <c r="AN4" i="1"/>
  <c r="Q27" i="1"/>
  <c r="U26" i="1"/>
  <c r="V26" i="1" s="1"/>
  <c r="U25" i="1"/>
  <c r="V25" i="1" s="1"/>
  <c r="P27" i="1"/>
  <c r="U24" i="1"/>
  <c r="V24" i="1" s="1"/>
  <c r="L26" i="1"/>
  <c r="M26" i="1" s="1"/>
  <c r="L25" i="1"/>
  <c r="M25" i="1" s="1"/>
  <c r="M18" i="1"/>
  <c r="L24" i="1"/>
  <c r="M24" i="1" s="1"/>
  <c r="DG27" i="1"/>
  <c r="DH27" i="1" s="1"/>
  <c r="CX27" i="1"/>
  <c r="CY27" i="1" s="1"/>
  <c r="CO27" i="1"/>
  <c r="CP27" i="1" s="1"/>
  <c r="CF27" i="1"/>
  <c r="CG27" i="1" s="1"/>
  <c r="BW27" i="1"/>
  <c r="BX27" i="1" s="1"/>
  <c r="AD27" i="1"/>
  <c r="AE27" i="1" s="1"/>
  <c r="AF24" i="1"/>
  <c r="AO24" i="1"/>
  <c r="AX24" i="1"/>
  <c r="BG24" i="1"/>
  <c r="BP24" i="1"/>
  <c r="BY24" i="1"/>
  <c r="CH24" i="1"/>
  <c r="CQ24" i="1"/>
  <c r="CZ24" i="1"/>
  <c r="DI24" i="1"/>
  <c r="DR24" i="1"/>
  <c r="EJ24" i="1"/>
  <c r="EK24" i="1"/>
  <c r="EL24" i="1"/>
  <c r="EM24" i="1"/>
  <c r="EN24" i="1"/>
  <c r="EO24" i="1"/>
  <c r="FA24" i="1"/>
  <c r="FB24" i="1"/>
  <c r="FC24" i="1"/>
  <c r="FD24" i="1"/>
  <c r="AF25" i="1"/>
  <c r="AO25" i="1"/>
  <c r="AX25" i="1"/>
  <c r="BG25" i="1"/>
  <c r="BP25" i="1"/>
  <c r="BY25" i="1"/>
  <c r="CH25" i="1"/>
  <c r="CQ25" i="1"/>
  <c r="CZ25" i="1"/>
  <c r="DI25" i="1"/>
  <c r="DR25" i="1"/>
  <c r="EJ25" i="1"/>
  <c r="EK25" i="1"/>
  <c r="EL25" i="1"/>
  <c r="EM25" i="1"/>
  <c r="EN25" i="1"/>
  <c r="EO25" i="1"/>
  <c r="FA25" i="1"/>
  <c r="FB25" i="1"/>
  <c r="FC25" i="1"/>
  <c r="FD25" i="1"/>
  <c r="AF26" i="1"/>
  <c r="AO26" i="1"/>
  <c r="AX26" i="1"/>
  <c r="BG26" i="1"/>
  <c r="BP26" i="1"/>
  <c r="BY26" i="1"/>
  <c r="CH26" i="1"/>
  <c r="CQ26" i="1"/>
  <c r="CZ26" i="1"/>
  <c r="DI26" i="1"/>
  <c r="DR26" i="1"/>
  <c r="EJ26" i="1"/>
  <c r="EK26" i="1"/>
  <c r="EL26" i="1"/>
  <c r="EM26" i="1"/>
  <c r="EM27" i="1" s="1"/>
  <c r="EN26" i="1"/>
  <c r="EO26" i="1"/>
  <c r="EO27" i="1" s="1"/>
  <c r="FA26" i="1"/>
  <c r="FB26" i="1"/>
  <c r="FB27" i="1" s="1"/>
  <c r="FC26" i="1"/>
  <c r="FD26" i="1"/>
  <c r="FD27" i="1" s="1"/>
  <c r="AO27" i="1"/>
  <c r="AX27" i="1"/>
  <c r="BG27" i="1"/>
  <c r="BP27" i="1"/>
  <c r="BY27" i="1"/>
  <c r="CH27" i="1"/>
  <c r="CQ27" i="1"/>
  <c r="CZ27" i="1"/>
  <c r="DI27" i="1"/>
  <c r="DR27" i="1"/>
  <c r="EJ27" i="1"/>
  <c r="EL27" i="1"/>
  <c r="EN27" i="1"/>
  <c r="FA27" i="1"/>
  <c r="FC27" i="1"/>
  <c r="W24" i="1"/>
  <c r="W25" i="1"/>
  <c r="W26" i="1"/>
  <c r="W27" i="1" s="1"/>
  <c r="F26" i="1"/>
  <c r="F25" i="1"/>
  <c r="AF27" i="1" l="1"/>
  <c r="EK27" i="1"/>
  <c r="EH27" i="1"/>
  <c r="EI27" i="1" s="1"/>
  <c r="DY27" i="1"/>
  <c r="DZ27" i="1" s="1"/>
  <c r="DP27" i="1"/>
  <c r="DQ27" i="1" s="1"/>
  <c r="BN27" i="1"/>
  <c r="BO27" i="1" s="1"/>
  <c r="BE27" i="1"/>
  <c r="BF27" i="1" s="1"/>
  <c r="AV27" i="1"/>
  <c r="AW27" i="1" s="1"/>
  <c r="AM27" i="1"/>
  <c r="AN27" i="1" s="1"/>
  <c r="U27" i="1"/>
  <c r="V27" i="1" s="1"/>
  <c r="L27" i="1"/>
  <c r="F27" i="1"/>
  <c r="ER20" i="1"/>
  <c r="ER11" i="1"/>
  <c r="ER23" i="1" l="1"/>
  <c r="ER22" i="1"/>
  <c r="ER21" i="1"/>
  <c r="ER19" i="1"/>
  <c r="ER13" i="1"/>
  <c r="ER12" i="1"/>
  <c r="ER10" i="1"/>
  <c r="ER9" i="1"/>
  <c r="ER8" i="1"/>
  <c r="ER7" i="1"/>
  <c r="ER6" i="1"/>
  <c r="ER5" i="1"/>
  <c r="ER4" i="1"/>
  <c r="ER18" i="1"/>
  <c r="ER16" i="1"/>
  <c r="ER25" i="1" s="1"/>
  <c r="CY7" i="1"/>
  <c r="N26" i="1"/>
  <c r="N25" i="1"/>
  <c r="N24" i="1"/>
  <c r="EZ23" i="1"/>
  <c r="EW23" i="1"/>
  <c r="EV23" i="1"/>
  <c r="EU23" i="1"/>
  <c r="ET23" i="1"/>
  <c r="EP23" i="1"/>
  <c r="EQ23" i="1" s="1"/>
  <c r="DH23" i="1"/>
  <c r="CY23" i="1"/>
  <c r="CP23" i="1"/>
  <c r="CG23" i="1"/>
  <c r="EZ22" i="1"/>
  <c r="EW22" i="1"/>
  <c r="EV22" i="1"/>
  <c r="EU22" i="1"/>
  <c r="ET22" i="1"/>
  <c r="EP22" i="1"/>
  <c r="EQ22" i="1" s="1"/>
  <c r="DH22" i="1"/>
  <c r="CY22" i="1"/>
  <c r="CP22" i="1"/>
  <c r="CG22" i="1"/>
  <c r="EZ21" i="1"/>
  <c r="EW21" i="1"/>
  <c r="EV21" i="1"/>
  <c r="EU21" i="1"/>
  <c r="ET21" i="1"/>
  <c r="EP21" i="1"/>
  <c r="EQ21" i="1" s="1"/>
  <c r="DH21" i="1"/>
  <c r="CY21" i="1"/>
  <c r="CP21" i="1"/>
  <c r="CG21" i="1"/>
  <c r="EZ20" i="1"/>
  <c r="EW20" i="1"/>
  <c r="EV20" i="1"/>
  <c r="EU20" i="1"/>
  <c r="ET20" i="1"/>
  <c r="EP20" i="1"/>
  <c r="EQ20" i="1" s="1"/>
  <c r="DH20" i="1"/>
  <c r="CY20" i="1"/>
  <c r="CP20" i="1"/>
  <c r="CG20" i="1"/>
  <c r="EZ19" i="1"/>
  <c r="EW19" i="1"/>
  <c r="EV19" i="1"/>
  <c r="EU19" i="1"/>
  <c r="ET19" i="1"/>
  <c r="EP19" i="1"/>
  <c r="EQ19" i="1" s="1"/>
  <c r="DH19" i="1"/>
  <c r="CY19" i="1"/>
  <c r="CP19" i="1"/>
  <c r="CG19" i="1"/>
  <c r="EZ18" i="1"/>
  <c r="EZ26" i="1" s="1"/>
  <c r="EW18" i="1"/>
  <c r="EW26" i="1" s="1"/>
  <c r="EV18" i="1"/>
  <c r="EV26" i="1" s="1"/>
  <c r="EU18" i="1"/>
  <c r="EU26" i="1" s="1"/>
  <c r="ET18" i="1"/>
  <c r="ET26" i="1" s="1"/>
  <c r="EP18" i="1"/>
  <c r="EZ17" i="1"/>
  <c r="EW17" i="1"/>
  <c r="EV17" i="1"/>
  <c r="EU17" i="1"/>
  <c r="ET17" i="1"/>
  <c r="EX17" i="1"/>
  <c r="ER17" i="1"/>
  <c r="EP17" i="1"/>
  <c r="EQ17" i="1" s="1"/>
  <c r="DH17" i="1"/>
  <c r="CY17" i="1"/>
  <c r="CP17" i="1"/>
  <c r="CG17" i="1"/>
  <c r="EZ16" i="1"/>
  <c r="EZ25" i="1" s="1"/>
  <c r="EW16" i="1"/>
  <c r="EW25" i="1" s="1"/>
  <c r="EV16" i="1"/>
  <c r="EV25" i="1" s="1"/>
  <c r="EU16" i="1"/>
  <c r="EU25" i="1" s="1"/>
  <c r="ET16" i="1"/>
  <c r="ET25" i="1" s="1"/>
  <c r="ES25" i="1"/>
  <c r="EP16" i="1"/>
  <c r="EZ15" i="1"/>
  <c r="EW15" i="1"/>
  <c r="EV15" i="1"/>
  <c r="EU15" i="1"/>
  <c r="ET15" i="1"/>
  <c r="ER15" i="1"/>
  <c r="EP15" i="1"/>
  <c r="EQ15" i="1" s="1"/>
  <c r="DH15" i="1"/>
  <c r="CY15" i="1"/>
  <c r="CP15" i="1"/>
  <c r="CG15" i="1"/>
  <c r="EZ14" i="1"/>
  <c r="EW14" i="1"/>
  <c r="EV14" i="1"/>
  <c r="EU14" i="1"/>
  <c r="ET14" i="1"/>
  <c r="ER14" i="1"/>
  <c r="EP14" i="1"/>
  <c r="EQ14" i="1" s="1"/>
  <c r="DH14" i="1"/>
  <c r="CY14" i="1"/>
  <c r="CP14" i="1"/>
  <c r="CG14" i="1"/>
  <c r="EZ13" i="1"/>
  <c r="EW13" i="1"/>
  <c r="EV13" i="1"/>
  <c r="EU13" i="1"/>
  <c r="ET13" i="1"/>
  <c r="EP13" i="1"/>
  <c r="EQ13" i="1" s="1"/>
  <c r="DH13" i="1"/>
  <c r="CY13" i="1"/>
  <c r="CP13" i="1"/>
  <c r="CG13" i="1"/>
  <c r="EZ12" i="1"/>
  <c r="EW12" i="1"/>
  <c r="EV12" i="1"/>
  <c r="EU12" i="1"/>
  <c r="ET12" i="1"/>
  <c r="EP12" i="1"/>
  <c r="EQ12" i="1" s="1"/>
  <c r="DH12" i="1"/>
  <c r="CY12" i="1"/>
  <c r="CP12" i="1"/>
  <c r="CG12" i="1"/>
  <c r="EZ11" i="1"/>
  <c r="EW11" i="1"/>
  <c r="EV11" i="1"/>
  <c r="EU11" i="1"/>
  <c r="ET11" i="1"/>
  <c r="EP11" i="1"/>
  <c r="EQ11" i="1" s="1"/>
  <c r="DH11" i="1"/>
  <c r="CY11" i="1"/>
  <c r="CP11" i="1"/>
  <c r="CG11" i="1"/>
  <c r="EZ10" i="1"/>
  <c r="EW10" i="1"/>
  <c r="EV10" i="1"/>
  <c r="EU10" i="1"/>
  <c r="ET10" i="1"/>
  <c r="EP10" i="1"/>
  <c r="EQ10" i="1" s="1"/>
  <c r="DH10" i="1"/>
  <c r="CY10" i="1"/>
  <c r="CP10" i="1"/>
  <c r="CG10" i="1"/>
  <c r="EZ9" i="1"/>
  <c r="EW9" i="1"/>
  <c r="EV9" i="1"/>
  <c r="EU9" i="1"/>
  <c r="ET9" i="1"/>
  <c r="EP9" i="1"/>
  <c r="EQ9" i="1" s="1"/>
  <c r="DH9" i="1"/>
  <c r="CY9" i="1"/>
  <c r="CP9" i="1"/>
  <c r="CG9" i="1"/>
  <c r="EZ8" i="1"/>
  <c r="EW8" i="1"/>
  <c r="EV8" i="1"/>
  <c r="EU8" i="1"/>
  <c r="ET8" i="1"/>
  <c r="EP8" i="1"/>
  <c r="EQ8" i="1" s="1"/>
  <c r="EZ7" i="1"/>
  <c r="EW7" i="1"/>
  <c r="EV7" i="1"/>
  <c r="EU7" i="1"/>
  <c r="ET7" i="1"/>
  <c r="EP7" i="1"/>
  <c r="EQ7" i="1" s="1"/>
  <c r="DH7" i="1"/>
  <c r="CP7" i="1"/>
  <c r="CG7" i="1"/>
  <c r="EZ6" i="1"/>
  <c r="EW6" i="1"/>
  <c r="EV6" i="1"/>
  <c r="EU6" i="1"/>
  <c r="ET6" i="1"/>
  <c r="EP6" i="1"/>
  <c r="EQ6" i="1" s="1"/>
  <c r="DH6" i="1"/>
  <c r="CY6" i="1"/>
  <c r="CP6" i="1"/>
  <c r="CG6" i="1"/>
  <c r="EZ5" i="1"/>
  <c r="EW5" i="1"/>
  <c r="EV5" i="1"/>
  <c r="EU5" i="1"/>
  <c r="ET5" i="1"/>
  <c r="EP5" i="1"/>
  <c r="EQ5" i="1" s="1"/>
  <c r="DH5" i="1"/>
  <c r="CY5" i="1"/>
  <c r="CP5" i="1"/>
  <c r="CG5" i="1"/>
  <c r="EZ4" i="1"/>
  <c r="EZ24" i="1" s="1"/>
  <c r="EW4" i="1"/>
  <c r="EV4" i="1"/>
  <c r="EV24" i="1" s="1"/>
  <c r="EU4" i="1"/>
  <c r="ET4" i="1"/>
  <c r="ET24" i="1" s="1"/>
  <c r="EP4" i="1"/>
  <c r="ER26" i="1" l="1"/>
  <c r="EP25" i="1"/>
  <c r="EQ16" i="1"/>
  <c r="EP24" i="1"/>
  <c r="EQ4" i="1"/>
  <c r="EP26" i="1"/>
  <c r="EP27" i="1" s="1"/>
  <c r="EQ18" i="1"/>
  <c r="ES26" i="1"/>
  <c r="EW27" i="1"/>
  <c r="ES24" i="1"/>
  <c r="ES27" i="1" s="1"/>
  <c r="EU24" i="1"/>
  <c r="EU27" i="1" s="1"/>
  <c r="EW24" i="1"/>
  <c r="EX11" i="1"/>
  <c r="EY11" i="1" s="1"/>
  <c r="EX15" i="1"/>
  <c r="EY15" i="1" s="1"/>
  <c r="ET27" i="1"/>
  <c r="EV27" i="1"/>
  <c r="EZ27" i="1"/>
  <c r="ER24" i="1"/>
  <c r="ER27" i="1" s="1"/>
  <c r="M27" i="1"/>
  <c r="EX10" i="1"/>
  <c r="EX13" i="1"/>
  <c r="EY13" i="1" s="1"/>
  <c r="N27" i="1"/>
  <c r="EX9" i="1"/>
  <c r="EY9" i="1" s="1"/>
  <c r="EX7" i="1"/>
  <c r="EX5" i="1"/>
  <c r="EY5" i="1" s="1"/>
  <c r="EY7" i="1"/>
  <c r="EY17" i="1"/>
  <c r="EX6" i="1"/>
  <c r="EY6" i="1" s="1"/>
  <c r="EX8" i="1"/>
  <c r="EY8" i="1" s="1"/>
  <c r="EX12" i="1"/>
  <c r="EY12" i="1" s="1"/>
  <c r="EX14" i="1"/>
  <c r="EY14" i="1" s="1"/>
  <c r="EY10" i="1"/>
  <c r="EX19" i="1"/>
  <c r="EY19" i="1" s="1"/>
  <c r="EX20" i="1"/>
  <c r="EY20" i="1" s="1"/>
  <c r="EX21" i="1"/>
  <c r="EY21" i="1" s="1"/>
  <c r="EX22" i="1"/>
  <c r="EY22" i="1" s="1"/>
  <c r="EX23" i="1"/>
  <c r="EY23" i="1" s="1"/>
  <c r="EX4" i="1"/>
  <c r="EX16" i="1"/>
  <c r="EX25" i="1" s="1"/>
  <c r="EX18" i="1"/>
  <c r="CG4" i="1"/>
  <c r="CP4" i="1"/>
  <c r="CY4" i="1"/>
  <c r="DH4" i="1"/>
  <c r="EQ24" i="1"/>
  <c r="CG16" i="1"/>
  <c r="CP16" i="1"/>
  <c r="CY16" i="1"/>
  <c r="DH16" i="1"/>
  <c r="EQ25" i="1"/>
  <c r="CG18" i="1"/>
  <c r="CP18" i="1"/>
  <c r="CY18" i="1"/>
  <c r="DH18" i="1"/>
  <c r="EQ26" i="1"/>
  <c r="EQ27" i="1" l="1"/>
  <c r="EX26" i="1"/>
  <c r="EX24" i="1"/>
  <c r="EY18" i="1"/>
  <c r="EY26" i="1" s="1"/>
  <c r="EY16" i="1"/>
  <c r="EY25" i="1" s="1"/>
  <c r="EY4" i="1"/>
  <c r="EY24" i="1" s="1"/>
  <c r="EY27" i="1" l="1"/>
  <c r="EX27" i="1"/>
</calcChain>
</file>

<file path=xl/sharedStrings.xml><?xml version="1.0" encoding="utf-8"?>
<sst xmlns="http://schemas.openxmlformats.org/spreadsheetml/2006/main" count="262" uniqueCount="93">
  <si>
    <t>ACTUAL</t>
  </si>
  <si>
    <t>TOTAL</t>
  </si>
  <si>
    <t>STOCK</t>
  </si>
  <si>
    <t>PWT</t>
  </si>
  <si>
    <t>Target</t>
  </si>
  <si>
    <t>w1</t>
  </si>
  <si>
    <t>w2</t>
  </si>
  <si>
    <t>w3</t>
  </si>
  <si>
    <t>w4</t>
  </si>
  <si>
    <t>w5</t>
  </si>
  <si>
    <t>ttl</t>
  </si>
  <si>
    <t>%</t>
  </si>
  <si>
    <t>WEEK1</t>
  </si>
  <si>
    <t>WEEK2</t>
  </si>
  <si>
    <t>WEEK3</t>
  </si>
  <si>
    <t>WEEK4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</si>
  <si>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</si>
  <si>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</si>
  <si>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</si>
  <si>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</si>
  <si>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</si>
  <si>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</si>
  <si>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</si>
  <si>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</si>
  <si>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</si>
  <si>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</si>
  <si>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</si>
  <si>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</si>
  <si>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</si>
  <si>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</si>
  <si>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</si>
  <si>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</si>
  <si>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</si>
  <si>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</si>
  <si>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</si>
  <si>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</si>
  <si>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</si>
  <si>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</si>
  <si>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</si>
  <si>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</si>
  <si>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ESTIMASI</t>
  </si>
  <si>
    <t>SANTN</t>
  </si>
  <si>
    <t>SANTC</t>
  </si>
  <si>
    <t>SUNSN</t>
  </si>
  <si>
    <t>SUNSB</t>
  </si>
  <si>
    <t>SUTCN</t>
  </si>
  <si>
    <t>SUNCU</t>
  </si>
  <si>
    <t>SUNCP</t>
  </si>
  <si>
    <t>KSCON</t>
  </si>
  <si>
    <t>KSPLN</t>
  </si>
  <si>
    <t>NDCLY</t>
  </si>
  <si>
    <t>KSSCN</t>
  </si>
  <si>
    <t>NDCLK</t>
  </si>
  <si>
    <t>KASEM</t>
  </si>
  <si>
    <t>AGUS CANVAS</t>
  </si>
  <si>
    <t>AGUS TRI</t>
  </si>
  <si>
    <t>ANTO</t>
  </si>
  <si>
    <t>ARIFIN</t>
  </si>
  <si>
    <t>BAHTIAR</t>
  </si>
  <si>
    <t>DARSONO</t>
  </si>
  <si>
    <t>HERU</t>
  </si>
  <si>
    <t>PRIONO</t>
  </si>
  <si>
    <t>RACHMAN</t>
  </si>
  <si>
    <t>RUDI</t>
  </si>
  <si>
    <t>SUPRIYATNO</t>
  </si>
  <si>
    <t>TEGUH S.</t>
  </si>
  <si>
    <t>WARNO</t>
  </si>
  <si>
    <t>OTY</t>
  </si>
  <si>
    <t>ANDI TO / WISNU</t>
  </si>
  <si>
    <t>NAMABARANG</t>
  </si>
  <si>
    <t>GUNARSO</t>
  </si>
  <si>
    <t>ISWAHYUDI</t>
  </si>
  <si>
    <t>SULTONI</t>
  </si>
  <si>
    <t>Grand Total</t>
  </si>
  <si>
    <t>KARA POWDER 20GR (60)</t>
  </si>
  <si>
    <t>NATA DCO 130GR(24)</t>
  </si>
  <si>
    <t>NATA DCO CUP 220ML</t>
  </si>
  <si>
    <t>SUN KARA 200 ML(12)</t>
  </si>
  <si>
    <t>SUN KARA TCA 65ML (36) NEW</t>
  </si>
  <si>
    <t>SUNKARA 1 LITER (12)</t>
  </si>
  <si>
    <t>SUNKARA CUBE 65 ML(36)</t>
  </si>
  <si>
    <t>suncp</t>
  </si>
  <si>
    <t>ndclk</t>
  </si>
  <si>
    <t>ndcly</t>
  </si>
  <si>
    <t>sunsn</t>
  </si>
  <si>
    <t>sutcn</t>
  </si>
  <si>
    <t>sunsb</t>
  </si>
  <si>
    <t>suncu</t>
  </si>
  <si>
    <t>item kode</t>
  </si>
  <si>
    <t>OTI</t>
  </si>
  <si>
    <t>Pencapaian s/d tgl 16 maret 2020</t>
  </si>
  <si>
    <t>ITEM CODE</t>
  </si>
  <si>
    <t>TARGET april 2020 CV.CATRA UPAYA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</si>
</sst>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  <numFmt numFmtId="168" formatCode="_(* #,##0_);_(* \(#,##0\);_(* \-_);_(@_)"/>
    <numFmt numFmtId="169" formatCode="0.000000"/>
    <numFmt numFmtId="170" formatCode="_(* #,##0.00_);_(* \(#,##0.00\);_(* \-??_);_(@_)"/>
    <numFmt numFmtId="171" formatCode="0.00000000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sz val="11"/>
      <color indexed="17"/>
      <name val="Calibri"/>
      <family val="2"/>
    </font>
    <font>
      <sz val="11"/>
      <color rgb="FF006100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rgb="FF1F4A7E"/>
      <name val="Calibri"/>
      <family val="2"/>
      <charset val="1"/>
    </font>
    <font>
      <b/>
      <sz val="13"/>
      <color indexed="56"/>
      <name val="Calibri"/>
      <family val="2"/>
    </font>
    <font>
      <b/>
      <sz val="13"/>
      <color rgb="FF1F4A7E"/>
      <name val="Calibri"/>
      <family val="2"/>
      <charset val="1"/>
    </font>
    <font>
      <b/>
      <sz val="11"/>
      <color indexed="56"/>
      <name val="Calibri"/>
      <family val="2"/>
    </font>
    <font>
      <b/>
      <sz val="11"/>
      <color rgb="FF1F4A7E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</font>
    <font>
      <b/>
      <sz val="14"/>
      <color indexed="8"/>
      <name val="Microsoft Sans Serif"/>
      <family val="2"/>
    </font>
    <font>
      <sz val="9"/>
      <color indexed="8"/>
      <name val="ËÎÌå"/>
    </font>
    <font>
      <sz val="9"/>
      <color indexed="8"/>
      <name val="Arial"/>
      <family val="2"/>
    </font>
    <font>
      <sz val="8"/>
      <color indexed="8"/>
      <name val="MS Serif"/>
      <family val="1"/>
    </font>
    <font>
      <b/>
      <sz val="9"/>
      <color indexed="8"/>
      <name val="ºÚÌå"/>
    </font>
    <font>
      <b/>
      <sz val="18"/>
      <color indexed="56"/>
      <name val="Cambria"/>
      <family val="2"/>
    </font>
    <font>
      <b/>
      <sz val="18"/>
      <color rgb="FF1F4A7E"/>
      <name val="Cambria"/>
      <family val="2"/>
      <charset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rgb="FF96B3D7"/>
      </patternFill>
    </fill>
    <fill>
      <patternFill patternType="solid">
        <fgColor indexed="30"/>
        <bgColor indexed="64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rgb="FFB2A1C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rgb="FF94CDDD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5181BD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C0514D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rgb="FF9ABA58"/>
      </patternFill>
    </fill>
    <fill>
      <patternFill patternType="solid">
        <fgColor indexed="57"/>
        <bgColor indexed="64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7954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165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165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165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13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165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165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165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165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11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165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165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165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165" fontId="7" fillId="46" borderId="0" applyNumberFormat="0" applyBorder="0" applyAlignment="0" applyProtection="0"/>
    <xf numFmtId="0" fontId="8" fillId="48" borderId="0" applyNumberFormat="0" applyBorder="0" applyAlignment="0" applyProtection="0"/>
    <xf numFmtId="165" fontId="7" fillId="46" borderId="0" applyNumberFormat="0" applyBorder="0" applyAlignment="0" applyProtection="0"/>
    <xf numFmtId="165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165" fontId="7" fillId="38" borderId="0" applyNumberFormat="0" applyBorder="0" applyAlignment="0" applyProtection="0"/>
    <xf numFmtId="0" fontId="8" fillId="50" borderId="0" applyNumberFormat="0" applyBorder="0" applyAlignment="0" applyProtection="0"/>
    <xf numFmtId="165" fontId="7" fillId="38" borderId="0" applyNumberFormat="0" applyBorder="0" applyAlignment="0" applyProtection="0"/>
    <xf numFmtId="165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65" fontId="7" fillId="41" borderId="0" applyNumberFormat="0" applyBorder="0" applyAlignment="0" applyProtection="0"/>
    <xf numFmtId="0" fontId="8" fillId="51" borderId="0" applyNumberFormat="0" applyBorder="0" applyAlignment="0" applyProtection="0"/>
    <xf numFmtId="165" fontId="7" fillId="41" borderId="0" applyNumberFormat="0" applyBorder="0" applyAlignment="0" applyProtection="0"/>
    <xf numFmtId="165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11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5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58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165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165" fontId="7" fillId="63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165" fontId="7" fillId="63" borderId="0" applyNumberFormat="0" applyBorder="0" applyAlignment="0" applyProtection="0"/>
    <xf numFmtId="0" fontId="8" fillId="65" borderId="0" applyNumberFormat="0" applyBorder="0" applyAlignment="0" applyProtection="0"/>
    <xf numFmtId="165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6" borderId="0" applyNumberFormat="0" applyBorder="0" applyAlignment="0" applyProtection="0"/>
    <xf numFmtId="165" fontId="7" fillId="67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165" fontId="7" fillId="67" borderId="0" applyNumberFormat="0" applyBorder="0" applyAlignment="0" applyProtection="0"/>
    <xf numFmtId="0" fontId="8" fillId="69" borderId="0" applyNumberFormat="0" applyBorder="0" applyAlignment="0" applyProtection="0"/>
    <xf numFmtId="165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70" borderId="0" applyNumberFormat="0" applyBorder="0" applyAlignment="0" applyProtection="0"/>
    <xf numFmtId="165" fontId="7" fillId="71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165" fontId="7" fillId="71" borderId="0" applyNumberFormat="0" applyBorder="0" applyAlignment="0" applyProtection="0"/>
    <xf numFmtId="0" fontId="8" fillId="73" borderId="0" applyNumberFormat="0" applyBorder="0" applyAlignment="0" applyProtection="0"/>
    <xf numFmtId="165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2" borderId="0" applyNumberFormat="0" applyBorder="0" applyAlignment="0" applyProtection="0"/>
    <xf numFmtId="0" fontId="7" fillId="74" borderId="0" applyNumberFormat="0" applyBorder="0" applyAlignment="0" applyProtection="0"/>
    <xf numFmtId="165" fontId="7" fillId="52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165" fontId="7" fillId="52" borderId="0" applyNumberFormat="0" applyBorder="0" applyAlignment="0" applyProtection="0"/>
    <xf numFmtId="0" fontId="8" fillId="75" borderId="0" applyNumberFormat="0" applyBorder="0" applyAlignment="0" applyProtection="0"/>
    <xf numFmtId="165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5" borderId="0" applyNumberFormat="0" applyBorder="0" applyAlignment="0" applyProtection="0"/>
    <xf numFmtId="165" fontId="7" fillId="5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165" fontId="7" fillId="56" borderId="0" applyNumberFormat="0" applyBorder="0" applyAlignment="0" applyProtection="0"/>
    <xf numFmtId="0" fontId="8" fillId="76" borderId="0" applyNumberFormat="0" applyBorder="0" applyAlignment="0" applyProtection="0"/>
    <xf numFmtId="165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9" borderId="0" applyNumberFormat="0" applyBorder="0" applyAlignment="0" applyProtection="0"/>
    <xf numFmtId="165" fontId="7" fillId="77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165" fontId="7" fillId="77" borderId="0" applyNumberFormat="0" applyBorder="0" applyAlignment="0" applyProtection="0"/>
    <xf numFmtId="0" fontId="8" fillId="79" borderId="0" applyNumberFormat="0" applyBorder="0" applyAlignment="0" applyProtection="0"/>
    <xf numFmtId="165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80" borderId="0" applyNumberFormat="0" applyBorder="0" applyAlignment="0" applyProtection="0"/>
    <xf numFmtId="165" fontId="9" fillId="21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5" fontId="9" fillId="21" borderId="0" applyNumberFormat="0" applyBorder="0" applyAlignment="0" applyProtection="0"/>
    <xf numFmtId="0" fontId="10" fillId="3" borderId="0" applyNumberFormat="0" applyBorder="0" applyAlignment="0" applyProtection="0"/>
    <xf numFmtId="165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165" fontId="11" fillId="81" borderId="20" applyNumberFormat="0" applyAlignment="0" applyProtection="0"/>
    <xf numFmtId="165" fontId="11" fillId="81" borderId="20" applyNumberFormat="0" applyAlignment="0" applyProtection="0"/>
    <xf numFmtId="0" fontId="11" fillId="82" borderId="20" applyNumberFormat="0" applyAlignment="0" applyProtection="0"/>
    <xf numFmtId="0" fontId="11" fillId="82" borderId="20" applyNumberFormat="0" applyAlignment="0" applyProtection="0"/>
    <xf numFmtId="0" fontId="11" fillId="82" borderId="20" applyNumberFormat="0" applyAlignment="0" applyProtection="0"/>
    <xf numFmtId="165" fontId="11" fillId="81" borderId="20" applyNumberFormat="0" applyAlignment="0" applyProtection="0"/>
    <xf numFmtId="0" fontId="12" fillId="6" borderId="1" applyNumberFormat="0" applyAlignment="0" applyProtection="0"/>
    <xf numFmtId="165" fontId="11" fillId="81" borderId="20" applyNumberFormat="0" applyAlignment="0" applyProtection="0"/>
    <xf numFmtId="0" fontId="11" fillId="82" borderId="20" applyNumberFormat="0" applyAlignment="0" applyProtection="0"/>
    <xf numFmtId="0" fontId="11" fillId="82" borderId="20" applyNumberFormat="0" applyAlignment="0" applyProtection="0"/>
    <xf numFmtId="0" fontId="11" fillId="83" borderId="20" applyNumberFormat="0" applyAlignment="0" applyProtection="0"/>
    <xf numFmtId="165" fontId="13" fillId="84" borderId="21" applyNumberFormat="0" applyAlignment="0" applyProtection="0"/>
    <xf numFmtId="165" fontId="13" fillId="84" borderId="21" applyNumberFormat="0" applyAlignment="0" applyProtection="0"/>
    <xf numFmtId="0" fontId="13" fillId="85" borderId="21" applyNumberFormat="0" applyAlignment="0" applyProtection="0"/>
    <xf numFmtId="0" fontId="13" fillId="85" borderId="21" applyNumberFormat="0" applyAlignment="0" applyProtection="0"/>
    <xf numFmtId="0" fontId="13" fillId="85" borderId="21" applyNumberFormat="0" applyAlignment="0" applyProtection="0"/>
    <xf numFmtId="165" fontId="13" fillId="84" borderId="21" applyNumberFormat="0" applyAlignment="0" applyProtection="0"/>
    <xf numFmtId="0" fontId="14" fillId="7" borderId="4" applyNumberFormat="0" applyAlignment="0" applyProtection="0"/>
    <xf numFmtId="165" fontId="13" fillId="84" borderId="21" applyNumberFormat="0" applyAlignment="0" applyProtection="0"/>
    <xf numFmtId="0" fontId="13" fillId="85" borderId="21" applyNumberFormat="0" applyAlignment="0" applyProtection="0"/>
    <xf numFmtId="0" fontId="13" fillId="85" borderId="21" applyNumberFormat="0" applyAlignment="0" applyProtection="0"/>
    <xf numFmtId="0" fontId="13" fillId="86" borderId="21" applyNumberFormat="0" applyAlignment="0" applyProtection="0"/>
    <xf numFmtId="41" fontId="15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>
      <alignment vertical="top"/>
      <protection locked="0"/>
    </xf>
    <xf numFmtId="41" fontId="2" fillId="0" borderId="0">
      <alignment vertical="top"/>
      <protection locked="0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>
      <alignment vertical="top"/>
      <protection locked="0"/>
    </xf>
    <xf numFmtId="41" fontId="2" fillId="0" borderId="0">
      <protection locked="0"/>
    </xf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169" fontId="16" fillId="0" borderId="0" applyFill="0" applyBorder="0" applyAlignment="0" applyProtection="0"/>
    <xf numFmtId="41" fontId="16" fillId="0" borderId="0" applyFont="0" applyFill="0" applyBorder="0" applyAlignment="0" applyProtection="0"/>
    <xf numFmtId="168" fontId="16" fillId="0" borderId="0" applyFill="0" applyBorder="0" applyAlignment="0" applyProtection="0"/>
    <xf numFmtId="41" fontId="1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170" fontId="2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>
      <protection locked="0"/>
    </xf>
    <xf numFmtId="43" fontId="2" fillId="0" borderId="0">
      <alignment vertical="top"/>
      <protection locked="0"/>
    </xf>
    <xf numFmtId="43" fontId="2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170" fontId="6" fillId="0" borderId="0" applyBorder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1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alignment vertical="top"/>
      <protection locked="0"/>
    </xf>
    <xf numFmtId="43" fontId="6" fillId="0" borderId="0">
      <alignment vertical="top"/>
      <protection locked="0"/>
    </xf>
    <xf numFmtId="43" fontId="6" fillId="0" borderId="0" applyFont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170" fontId="16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165" fontId="23" fillId="0" borderId="0">
      <protection locked="0"/>
    </xf>
    <xf numFmtId="0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4" fillId="24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65" fontId="24" fillId="24" borderId="0" applyNumberFormat="0" applyBorder="0" applyAlignment="0" applyProtection="0"/>
    <xf numFmtId="0" fontId="25" fillId="2" borderId="0" applyNumberFormat="0" applyBorder="0" applyAlignment="0" applyProtection="0"/>
    <xf numFmtId="165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3" borderId="0" applyNumberFormat="0" applyBorder="0" applyAlignment="0" applyProtection="0"/>
    <xf numFmtId="165" fontId="26" fillId="0" borderId="22" applyNumberFormat="0" applyFill="0" applyAlignment="0" applyProtection="0"/>
    <xf numFmtId="165" fontId="26" fillId="0" borderId="22" applyNumberFormat="0" applyFill="0" applyAlignment="0" applyProtection="0"/>
    <xf numFmtId="165" fontId="26" fillId="0" borderId="22" applyNumberFormat="0" applyFill="0" applyAlignment="0" applyProtection="0"/>
    <xf numFmtId="0" fontId="27" fillId="0" borderId="23" applyNumberFormat="0" applyFill="0" applyAlignment="0" applyProtection="0"/>
    <xf numFmtId="165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165" fontId="28" fillId="0" borderId="24" applyNumberFormat="0" applyFill="0" applyAlignment="0" applyProtection="0"/>
    <xf numFmtId="165" fontId="28" fillId="0" borderId="24" applyNumberFormat="0" applyFill="0" applyAlignment="0" applyProtection="0"/>
    <xf numFmtId="165" fontId="28" fillId="0" borderId="24" applyNumberFormat="0" applyFill="0" applyAlignment="0" applyProtection="0"/>
    <xf numFmtId="0" fontId="29" fillId="0" borderId="25" applyNumberFormat="0" applyFill="0" applyAlignment="0" applyProtection="0"/>
    <xf numFmtId="165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165" fontId="30" fillId="0" borderId="26" applyNumberFormat="0" applyFill="0" applyAlignment="0" applyProtection="0"/>
    <xf numFmtId="165" fontId="30" fillId="0" borderId="26" applyNumberFormat="0" applyFill="0" applyAlignment="0" applyProtection="0"/>
    <xf numFmtId="165" fontId="30" fillId="0" borderId="26" applyNumberFormat="0" applyFill="0" applyAlignment="0" applyProtection="0"/>
    <xf numFmtId="0" fontId="31" fillId="0" borderId="27" applyNumberFormat="0" applyFill="0" applyAlignment="0" applyProtection="0"/>
    <xf numFmtId="165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NumberFormat="0" applyFill="0" applyBorder="0" applyAlignment="0" applyProtection="0">
      <alignment vertical="top"/>
      <protection locked="0"/>
    </xf>
    <xf numFmtId="165" fontId="33" fillId="32" borderId="20" applyNumberFormat="0" applyAlignment="0" applyProtection="0"/>
    <xf numFmtId="165" fontId="33" fillId="32" borderId="20" applyNumberFormat="0" applyAlignment="0" applyProtection="0"/>
    <xf numFmtId="0" fontId="33" fillId="33" borderId="20" applyNumberFormat="0" applyAlignment="0" applyProtection="0"/>
    <xf numFmtId="0" fontId="33" fillId="33" borderId="20" applyNumberFormat="0" applyAlignment="0" applyProtection="0"/>
    <xf numFmtId="0" fontId="33" fillId="33" borderId="20" applyNumberFormat="0" applyAlignment="0" applyProtection="0"/>
    <xf numFmtId="165" fontId="33" fillId="32" borderId="20" applyNumberFormat="0" applyAlignment="0" applyProtection="0"/>
    <xf numFmtId="0" fontId="34" fillId="5" borderId="1" applyNumberFormat="0" applyAlignment="0" applyProtection="0"/>
    <xf numFmtId="165" fontId="33" fillId="32" borderId="20" applyNumberFormat="0" applyAlignment="0" applyProtection="0"/>
    <xf numFmtId="0" fontId="33" fillId="33" borderId="20" applyNumberFormat="0" applyAlignment="0" applyProtection="0"/>
    <xf numFmtId="0" fontId="33" fillId="33" borderId="20" applyNumberFormat="0" applyAlignment="0" applyProtection="0"/>
    <xf numFmtId="0" fontId="33" fillId="34" borderId="20" applyNumberFormat="0" applyAlignment="0" applyProtection="0"/>
    <xf numFmtId="165" fontId="35" fillId="0" borderId="28" applyNumberFormat="0" applyFill="0" applyAlignment="0" applyProtection="0"/>
    <xf numFmtId="165" fontId="35" fillId="0" borderId="28" applyNumberFormat="0" applyFill="0" applyAlignment="0" applyProtection="0"/>
    <xf numFmtId="165" fontId="35" fillId="0" borderId="28" applyNumberFormat="0" applyFill="0" applyAlignment="0" applyProtection="0"/>
    <xf numFmtId="0" fontId="36" fillId="0" borderId="3" applyNumberFormat="0" applyFill="0" applyAlignment="0" applyProtection="0"/>
    <xf numFmtId="165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165" fontId="37" fillId="87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165" fontId="37" fillId="87" borderId="0" applyNumberFormat="0" applyBorder="0" applyAlignment="0" applyProtection="0"/>
    <xf numFmtId="0" fontId="38" fillId="4" borderId="0" applyNumberFormat="0" applyBorder="0" applyAlignment="0" applyProtection="0"/>
    <xf numFmtId="165" fontId="37" fillId="87" borderId="0" applyNumberFormat="0" applyBorder="0" applyAlignment="0" applyProtection="0"/>
    <xf numFmtId="0" fontId="37" fillId="88" borderId="0" applyNumberFormat="0" applyBorder="0" applyAlignment="0" applyProtection="0"/>
    <xf numFmtId="0" fontId="37" fillId="88" borderId="0" applyNumberFormat="0" applyBorder="0" applyAlignment="0" applyProtection="0"/>
    <xf numFmtId="0" fontId="37" fillId="14" borderId="0" applyNumberFormat="0" applyBorder="0" applyAlignment="0" applyProtection="0"/>
    <xf numFmtId="165" fontId="2" fillId="0" borderId="0"/>
    <xf numFmtId="0" fontId="6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165" fontId="16" fillId="0" borderId="0"/>
    <xf numFmtId="165" fontId="16" fillId="0" borderId="0"/>
    <xf numFmtId="0" fontId="2" fillId="0" borderId="0"/>
    <xf numFmtId="0" fontId="2" fillId="0" borderId="0"/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protection locked="0"/>
    </xf>
    <xf numFmtId="167" fontId="6" fillId="0" borderId="0">
      <protection locked="0"/>
    </xf>
    <xf numFmtId="165" fontId="6" fillId="0" borderId="0">
      <protection locked="0"/>
    </xf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5" fontId="16" fillId="0" borderId="0"/>
    <xf numFmtId="165" fontId="6" fillId="0" borderId="0"/>
    <xf numFmtId="165" fontId="16" fillId="0" borderId="0"/>
    <xf numFmtId="165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2" fillId="0" borderId="0"/>
    <xf numFmtId="165" fontId="39" fillId="0" borderId="0"/>
    <xf numFmtId="165" fontId="39" fillId="0" borderId="0"/>
    <xf numFmtId="165" fontId="3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5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7" fillId="0" borderId="0"/>
    <xf numFmtId="165" fontId="2" fillId="89" borderId="29" applyNumberFormat="0" applyFont="0" applyAlignment="0" applyProtection="0"/>
    <xf numFmtId="165" fontId="6" fillId="89" borderId="29" applyNumberFormat="0" applyFont="0" applyAlignment="0" applyProtection="0"/>
    <xf numFmtId="0" fontId="16" fillId="90" borderId="29" applyNumberFormat="0" applyAlignment="0" applyProtection="0"/>
    <xf numFmtId="0" fontId="16" fillId="90" borderId="29" applyNumberFormat="0" applyAlignment="0" applyProtection="0"/>
    <xf numFmtId="0" fontId="16" fillId="90" borderId="29" applyNumberFormat="0" applyAlignment="0" applyProtection="0"/>
    <xf numFmtId="165" fontId="6" fillId="89" borderId="29" applyNumberFormat="0" applyFont="0" applyAlignment="0" applyProtection="0"/>
    <xf numFmtId="0" fontId="17" fillId="8" borderId="5" applyNumberFormat="0" applyFont="0" applyAlignment="0" applyProtection="0"/>
    <xf numFmtId="165" fontId="6" fillId="89" borderId="29" applyNumberFormat="0" applyFont="0" applyAlignment="0" applyProtection="0"/>
    <xf numFmtId="0" fontId="15" fillId="8" borderId="5" applyNumberFormat="0" applyFont="0" applyAlignment="0" applyProtection="0"/>
    <xf numFmtId="0" fontId="16" fillId="90" borderId="29" applyNumberFormat="0" applyAlignment="0" applyProtection="0"/>
    <xf numFmtId="0" fontId="2" fillId="91" borderId="29" applyNumberFormat="0" applyAlignment="0" applyProtection="0"/>
    <xf numFmtId="0" fontId="2" fillId="89" borderId="29" applyNumberFormat="0" applyFont="0" applyAlignment="0" applyProtection="0"/>
    <xf numFmtId="0" fontId="2" fillId="89" borderId="29" applyNumberFormat="0" applyFont="0" applyAlignment="0" applyProtection="0"/>
    <xf numFmtId="165" fontId="40" fillId="81" borderId="30" applyNumberFormat="0" applyAlignment="0" applyProtection="0"/>
    <xf numFmtId="165" fontId="40" fillId="81" borderId="30" applyNumberFormat="0" applyAlignment="0" applyProtection="0"/>
    <xf numFmtId="0" fontId="40" fillId="82" borderId="30" applyNumberFormat="0" applyAlignment="0" applyProtection="0"/>
    <xf numFmtId="0" fontId="40" fillId="82" borderId="30" applyNumberFormat="0" applyAlignment="0" applyProtection="0"/>
    <xf numFmtId="0" fontId="40" fillId="82" borderId="30" applyNumberFormat="0" applyAlignment="0" applyProtection="0"/>
    <xf numFmtId="165" fontId="40" fillId="81" borderId="30" applyNumberFormat="0" applyAlignment="0" applyProtection="0"/>
    <xf numFmtId="0" fontId="41" fillId="6" borderId="2" applyNumberFormat="0" applyAlignment="0" applyProtection="0"/>
    <xf numFmtId="165" fontId="40" fillId="81" borderId="30" applyNumberFormat="0" applyAlignment="0" applyProtection="0"/>
    <xf numFmtId="0" fontId="40" fillId="82" borderId="30" applyNumberFormat="0" applyAlignment="0" applyProtection="0"/>
    <xf numFmtId="0" fontId="40" fillId="82" borderId="30" applyNumberFormat="0" applyAlignment="0" applyProtection="0"/>
    <xf numFmtId="0" fontId="40" fillId="83" borderId="30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>
      <protection locked="0"/>
    </xf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2" fillId="0" borderId="0">
      <alignment vertical="top"/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2" fillId="92" borderId="0">
      <alignment horizontal="left" vertical="top"/>
    </xf>
    <xf numFmtId="165" fontId="43" fillId="92" borderId="0">
      <alignment horizontal="center"/>
    </xf>
    <xf numFmtId="165" fontId="43" fillId="92" borderId="0">
      <alignment horizontal="left" vertical="center"/>
    </xf>
    <xf numFmtId="165" fontId="44" fillId="93" borderId="0">
      <alignment horizontal="center" vertical="top"/>
    </xf>
    <xf numFmtId="165" fontId="44" fillId="92" borderId="0">
      <alignment horizontal="center" vertical="top"/>
    </xf>
    <xf numFmtId="165" fontId="44" fillId="81" borderId="0">
      <alignment horizontal="center" vertical="top"/>
    </xf>
    <xf numFmtId="165" fontId="44" fillId="92" borderId="0">
      <alignment horizontal="center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left" vertical="top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5" fillId="92" borderId="0">
      <alignment horizontal="left" vertical="center"/>
    </xf>
    <xf numFmtId="165" fontId="43" fillId="92" borderId="0">
      <alignment horizontal="right" vertical="top"/>
    </xf>
    <xf numFmtId="165" fontId="46" fillId="92" borderId="0">
      <alignment horizontal="left" vertical="center"/>
    </xf>
    <xf numFmtId="165" fontId="46" fillId="92" borderId="0">
      <alignment horizontal="left" vertical="center"/>
    </xf>
    <xf numFmtId="165" fontId="44" fillId="92" borderId="0">
      <alignment horizontal="center" vertical="center"/>
    </xf>
    <xf numFmtId="165" fontId="44" fillId="92" borderId="0">
      <alignment horizontal="center" vertical="center"/>
    </xf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50" fillId="0" borderId="31" applyNumberFormat="0" applyFill="0" applyAlignment="0" applyProtection="0"/>
    <xf numFmtId="165" fontId="50" fillId="0" borderId="31" applyNumberFormat="0" applyFill="0" applyAlignment="0" applyProtection="0"/>
    <xf numFmtId="165" fontId="50" fillId="0" borderId="31" applyNumberFormat="0" applyFill="0" applyAlignment="0" applyProtection="0"/>
    <xf numFmtId="0" fontId="51" fillId="0" borderId="32" applyNumberFormat="0" applyFill="0" applyAlignment="0" applyProtection="0"/>
    <xf numFmtId="165" fontId="50" fillId="0" borderId="31" applyNumberFormat="0" applyFill="0" applyAlignment="0" applyProtection="0"/>
    <xf numFmtId="0" fontId="50" fillId="0" borderId="31" applyNumberFormat="0" applyFill="0" applyAlignment="0" applyProtection="0"/>
    <xf numFmtId="0" fontId="50" fillId="0" borderId="31" applyNumberFormat="0" applyFill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2" applyFont="1" applyBorder="1"/>
    <xf numFmtId="0" fontId="2" fillId="0" borderId="0" xfId="2"/>
    <xf numFmtId="41" fontId="3" fillId="0" borderId="0" xfId="3" applyFont="1" applyBorder="1"/>
    <xf numFmtId="41" fontId="1" fillId="0" borderId="0" xfId="3" applyFont="1"/>
    <xf numFmtId="0" fontId="3" fillId="9" borderId="0" xfId="2" applyFont="1" applyFill="1" applyBorder="1"/>
    <xf numFmtId="41" fontId="3" fillId="9" borderId="9" xfId="3" applyFont="1" applyFill="1" applyBorder="1" applyAlignment="1">
      <alignment horizontal="center"/>
    </xf>
    <xf numFmtId="0" fontId="3" fillId="0" borderId="0" xfId="2" applyFont="1" applyFill="1" applyBorder="1"/>
    <xf numFmtId="0" fontId="4" fillId="10" borderId="10" xfId="2" applyFont="1" applyFill="1" applyBorder="1" applyAlignment="1">
      <alignment horizontal="left"/>
    </xf>
    <xf numFmtId="0" fontId="4" fillId="11" borderId="11" xfId="2" applyFont="1" applyFill="1" applyBorder="1"/>
    <xf numFmtId="165" fontId="3" fillId="11" borderId="6" xfId="2" applyNumberFormat="1" applyFont="1" applyFill="1" applyBorder="1"/>
    <xf numFmtId="166" fontId="3" fillId="9" borderId="7" xfId="4" applyNumberFormat="1" applyFont="1" applyFill="1" applyBorder="1" applyAlignment="1"/>
    <xf numFmtId="0" fontId="5" fillId="12" borderId="9" xfId="5" applyFont="1" applyFill="1" applyBorder="1" applyAlignment="1" applyProtection="1">
      <alignment horizontal="center" vertical="center"/>
    </xf>
    <xf numFmtId="41" fontId="3" fillId="9" borderId="10" xfId="2" applyNumberFormat="1" applyFont="1" applyFill="1" applyBorder="1" applyAlignment="1">
      <alignment vertical="center"/>
    </xf>
    <xf numFmtId="0" fontId="3" fillId="13" borderId="12" xfId="2" applyFont="1" applyFill="1" applyBorder="1"/>
    <xf numFmtId="41" fontId="1" fillId="0" borderId="10" xfId="3" applyFont="1" applyBorder="1"/>
    <xf numFmtId="166" fontId="3" fillId="10" borderId="10" xfId="4" applyNumberFormat="1" applyFont="1" applyFill="1" applyBorder="1"/>
    <xf numFmtId="9" fontId="3" fillId="10" borderId="10" xfId="8" applyFont="1" applyFill="1" applyBorder="1"/>
    <xf numFmtId="41" fontId="3" fillId="10" borderId="10" xfId="2" applyNumberFormat="1" applyFont="1" applyFill="1" applyBorder="1"/>
    <xf numFmtId="41" fontId="3" fillId="0" borderId="10" xfId="2" applyNumberFormat="1" applyFont="1" applyFill="1" applyBorder="1"/>
    <xf numFmtId="0" fontId="3" fillId="0" borderId="10" xfId="2" applyFont="1" applyFill="1" applyBorder="1"/>
    <xf numFmtId="0" fontId="3" fillId="13" borderId="14" xfId="2" applyFont="1" applyFill="1" applyBorder="1"/>
    <xf numFmtId="0" fontId="3" fillId="13" borderId="16" xfId="2" applyFont="1" applyFill="1" applyBorder="1"/>
    <xf numFmtId="41" fontId="3" fillId="10" borderId="10" xfId="3" applyFont="1" applyFill="1" applyBorder="1"/>
    <xf numFmtId="167" fontId="3" fillId="14" borderId="12" xfId="3" applyNumberFormat="1" applyFont="1" applyFill="1" applyBorder="1"/>
    <xf numFmtId="166" fontId="3" fillId="10" borderId="10" xfId="2" applyNumberFormat="1" applyFont="1" applyFill="1" applyBorder="1"/>
    <xf numFmtId="167" fontId="3" fillId="14" borderId="14" xfId="3" applyNumberFormat="1" applyFont="1" applyFill="1" applyBorder="1"/>
    <xf numFmtId="167" fontId="3" fillId="14" borderId="18" xfId="3" applyNumberFormat="1" applyFont="1" applyFill="1" applyBorder="1"/>
    <xf numFmtId="0" fontId="4" fillId="9" borderId="10" xfId="2" applyFont="1" applyFill="1" applyBorder="1" applyAlignment="1">
      <alignment horizontal="left"/>
    </xf>
    <xf numFmtId="167" fontId="3" fillId="15" borderId="11" xfId="3" applyNumberFormat="1" applyFont="1" applyFill="1" applyBorder="1"/>
    <xf numFmtId="166" fontId="3" fillId="9" borderId="10" xfId="2" applyNumberFormat="1" applyFont="1" applyFill="1" applyBorder="1"/>
    <xf numFmtId="167" fontId="3" fillId="15" borderId="6" xfId="3" applyNumberFormat="1" applyFont="1" applyFill="1" applyBorder="1"/>
    <xf numFmtId="166" fontId="3" fillId="9" borderId="0" xfId="2" applyNumberFormat="1" applyFont="1" applyFill="1" applyBorder="1"/>
    <xf numFmtId="41" fontId="3" fillId="9" borderId="0" xfId="3" applyFont="1" applyFill="1" applyBorder="1" applyAlignment="1">
      <alignment horizontal="center"/>
    </xf>
    <xf numFmtId="0" fontId="5" fillId="16" borderId="8" xfId="5" applyFont="1" applyFill="1" applyBorder="1" applyAlignment="1" applyProtection="1">
      <alignment horizontal="center" vertical="center"/>
    </xf>
    <xf numFmtId="0" fontId="5" fillId="16" borderId="9" xfId="5" applyFont="1" applyFill="1" applyBorder="1" applyAlignment="1" applyProtection="1">
      <alignment horizontal="center" vertical="center"/>
    </xf>
    <xf numFmtId="0" fontId="3" fillId="16" borderId="10" xfId="8" applyNumberFormat="1" applyFont="1" applyFill="1" applyBorder="1"/>
    <xf numFmtId="41" fontId="3" fillId="16" borderId="10" xfId="8" applyNumberFormat="1" applyFont="1" applyFill="1" applyBorder="1"/>
    <xf numFmtId="166" fontId="3" fillId="16" borderId="10" xfId="8" applyNumberFormat="1" applyFont="1" applyFill="1" applyBorder="1"/>
    <xf numFmtId="166" fontId="3" fillId="16" borderId="10" xfId="2" applyNumberFormat="1" applyFont="1" applyFill="1" applyBorder="1"/>
    <xf numFmtId="9" fontId="3" fillId="10" borderId="0" xfId="15" applyFont="1" applyFill="1" applyBorder="1"/>
    <xf numFmtId="41" fontId="3" fillId="9" borderId="0" xfId="3" applyNumberFormat="1" applyFont="1" applyFill="1" applyBorder="1"/>
    <xf numFmtId="41" fontId="3" fillId="9" borderId="0" xfId="3" applyFont="1" applyFill="1" applyBorder="1"/>
    <xf numFmtId="41" fontId="3" fillId="13" borderId="13" xfId="16" applyFont="1" applyFill="1" applyBorder="1"/>
    <xf numFmtId="10" fontId="3" fillId="10" borderId="10" xfId="4" applyNumberFormat="1" applyFont="1" applyFill="1" applyBorder="1"/>
    <xf numFmtId="166" fontId="3" fillId="10" borderId="10" xfId="1" applyNumberFormat="1" applyFont="1" applyFill="1" applyBorder="1"/>
    <xf numFmtId="1" fontId="3" fillId="10" borderId="10" xfId="8" applyNumberFormat="1" applyFont="1" applyFill="1" applyBorder="1"/>
    <xf numFmtId="0" fontId="3" fillId="10" borderId="10" xfId="2" applyFont="1" applyFill="1" applyBorder="1"/>
    <xf numFmtId="41" fontId="3" fillId="13" borderId="15" xfId="16" applyFont="1" applyFill="1" applyBorder="1"/>
    <xf numFmtId="41" fontId="3" fillId="13" borderId="17" xfId="16" applyFont="1" applyFill="1" applyBorder="1"/>
    <xf numFmtId="167" fontId="3" fillId="14" borderId="13" xfId="16" applyNumberFormat="1" applyFont="1" applyFill="1" applyBorder="1"/>
    <xf numFmtId="167" fontId="3" fillId="14" borderId="15" xfId="16" applyNumberFormat="1" applyFont="1" applyFill="1" applyBorder="1"/>
    <xf numFmtId="167" fontId="3" fillId="14" borderId="19" xfId="16" applyNumberFormat="1" applyFont="1" applyFill="1" applyBorder="1"/>
    <xf numFmtId="167" fontId="3" fillId="15" borderId="6" xfId="16" applyNumberFormat="1" applyFont="1" applyFill="1" applyBorder="1"/>
    <xf numFmtId="165" fontId="3" fillId="0" borderId="0" xfId="17" applyNumberFormat="1" applyFont="1" applyFill="1" applyBorder="1" applyAlignment="1">
      <alignment horizontal="center"/>
    </xf>
    <xf numFmtId="41" fontId="3" fillId="17" borderId="0" xfId="3" applyFont="1" applyFill="1"/>
    <xf numFmtId="166" fontId="3" fillId="9" borderId="0" xfId="4" applyNumberFormat="1" applyFont="1" applyFill="1" applyBorder="1"/>
    <xf numFmtId="41" fontId="3" fillId="0" borderId="33" xfId="3" applyFont="1" applyBorder="1"/>
    <xf numFmtId="41" fontId="3" fillId="0" borderId="10" xfId="3" applyFont="1" applyBorder="1"/>
    <xf numFmtId="166" fontId="3" fillId="10" borderId="33" xfId="4" applyNumberFormat="1" applyFont="1" applyFill="1" applyBorder="1"/>
    <xf numFmtId="9" fontId="3" fillId="10" borderId="10" xfId="8" applyNumberFormat="1" applyFont="1" applyFill="1" applyBorder="1"/>
    <xf numFmtId="9" fontId="3" fillId="9" borderId="10" xfId="8" applyNumberFormat="1" applyFont="1" applyFill="1" applyBorder="1"/>
    <xf numFmtId="0" fontId="0" fillId="0" borderId="34" xfId="0" applyBorder="1"/>
    <xf numFmtId="0" fontId="0" fillId="9" borderId="0" xfId="0" applyFill="1"/>
    <xf numFmtId="0" fontId="0" fillId="9" borderId="35" xfId="0" applyFill="1" applyBorder="1"/>
    <xf numFmtId="9" fontId="3" fillId="10" borderId="10" xfId="737" applyFont="1" applyFill="1" applyBorder="1"/>
    <xf numFmtId="41" fontId="3" fillId="9" borderId="7" xfId="3" applyFont="1" applyFill="1" applyBorder="1" applyAlignment="1">
      <alignment horizontal="center"/>
    </xf>
    <xf numFmtId="41" fontId="3" fillId="9" borderId="8" xfId="3" applyFont="1" applyFill="1" applyBorder="1" applyAlignment="1">
      <alignment horizontal="center"/>
    </xf>
    <xf numFmtId="41" fontId="3" fillId="9" borderId="9" xfId="3" applyFont="1" applyFill="1" applyBorder="1" applyAlignment="1">
      <alignment horizontal="center"/>
    </xf>
    <xf numFmtId="166" fontId="4" fillId="9" borderId="10" xfId="4" applyNumberFormat="1" applyFont="1" applyFill="1" applyBorder="1" applyAlignment="1">
      <alignment horizontal="center" vertical="center" wrapText="1"/>
    </xf>
    <xf numFmtId="41" fontId="3" fillId="9" borderId="10" xfId="2" applyNumberFormat="1" applyFont="1" applyFill="1" applyBorder="1" applyAlignment="1">
      <alignment horizontal="center" vertical="center"/>
    </xf>
  </cellXfs>
  <cellStyles count="738">
    <cellStyle name="20% - Accent1 2" xfId="18"/>
    <cellStyle name="20% - Accent1 2 2" xfId="19"/>
    <cellStyle name="20% - Accent1 2 3" xfId="20"/>
    <cellStyle name="20% - Accent1 2 4" xfId="21"/>
    <cellStyle name="20% - Accent1 2 5" xfId="22"/>
    <cellStyle name="20% - Accent1 3" xfId="23"/>
    <cellStyle name="20% - Accent1 3 2" xfId="24"/>
    <cellStyle name="20% - Accent1 3 3" xfId="25"/>
    <cellStyle name="20% - Accent1 4" xfId="26"/>
    <cellStyle name="20% - Accent1 4 2" xfId="27"/>
    <cellStyle name="20% - Accent1 4 3" xfId="28"/>
    <cellStyle name="20% - Accent1 5" xfId="29"/>
    <cellStyle name="20% - Accent1 6" xfId="30"/>
    <cellStyle name="20% - Accent1 7" xfId="31"/>
    <cellStyle name="20% - Accent2 2" xfId="32"/>
    <cellStyle name="20% - Accent2 2 2" xfId="33"/>
    <cellStyle name="20% - Accent2 2 3" xfId="34"/>
    <cellStyle name="20% - Accent2 2 4" xfId="35"/>
    <cellStyle name="20% - Accent2 2 5" xfId="36"/>
    <cellStyle name="20% - Accent2 3" xfId="37"/>
    <cellStyle name="20% - Accent2 3 2" xfId="38"/>
    <cellStyle name="20% - Accent2 3 3" xfId="39"/>
    <cellStyle name="20% - Accent2 4" xfId="40"/>
    <cellStyle name="20% - Accent2 4 2" xfId="41"/>
    <cellStyle name="20% - Accent2 4 3" xfId="42"/>
    <cellStyle name="20% - Accent2 5" xfId="43"/>
    <cellStyle name="20% - Accent2 6" xfId="44"/>
    <cellStyle name="20% - Accent2 7" xfId="45"/>
    <cellStyle name="20% - Accent3 2" xfId="46"/>
    <cellStyle name="20% - Accent3 2 2" xfId="47"/>
    <cellStyle name="20% - Accent3 2 3" xfId="48"/>
    <cellStyle name="20% - Accent3 2 4" xfId="49"/>
    <cellStyle name="20% - Accent3 2 5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6" xfId="58"/>
    <cellStyle name="20% - Accent3 7" xfId="59"/>
    <cellStyle name="20% - Accent4 2" xfId="60"/>
    <cellStyle name="20% - Accent4 2 2" xfId="61"/>
    <cellStyle name="20% - Accent4 2 3" xfId="62"/>
    <cellStyle name="20% - Accent4 2 4" xfId="63"/>
    <cellStyle name="20% - Accent4 2 5" xfId="64"/>
    <cellStyle name="20% - Accent4 3" xfId="65"/>
    <cellStyle name="20% - Accent4 3 2" xfId="66"/>
    <cellStyle name="20% - Accent4 3 3" xfId="67"/>
    <cellStyle name="20% - Accent4 4" xfId="68"/>
    <cellStyle name="20% - Accent4 4 2" xfId="69"/>
    <cellStyle name="20% - Accent4 4 3" xfId="70"/>
    <cellStyle name="20% - Accent4 5" xfId="71"/>
    <cellStyle name="20% - Accent4 6" xfId="72"/>
    <cellStyle name="20% - Accent4 7" xfId="73"/>
    <cellStyle name="20% - Accent5 2" xfId="74"/>
    <cellStyle name="20% - Accent5 2 2" xfId="75"/>
    <cellStyle name="20% - Accent5 2 3" xfId="76"/>
    <cellStyle name="20% - Accent5 2 4" xfId="77"/>
    <cellStyle name="20% - Accent5 2 5" xfId="78"/>
    <cellStyle name="20% - Accent5 3" xfId="79"/>
    <cellStyle name="20% - Accent5 3 2" xfId="80"/>
    <cellStyle name="20% - Accent5 3 3" xfId="81"/>
    <cellStyle name="20% - Accent5 4" xfId="82"/>
    <cellStyle name="20% - Accent5 4 2" xfId="83"/>
    <cellStyle name="20% - Accent5 4 3" xfId="84"/>
    <cellStyle name="20% - Accent5 5" xfId="85"/>
    <cellStyle name="20% - Accent5 6" xfId="86"/>
    <cellStyle name="20% - Accent5 7" xfId="87"/>
    <cellStyle name="20% - Accent6 2" xfId="88"/>
    <cellStyle name="20% - Accent6 2 2" xfId="89"/>
    <cellStyle name="20% - Accent6 2 3" xfId="90"/>
    <cellStyle name="20% - Accent6 2 4" xfId="91"/>
    <cellStyle name="20% - Accent6 2 5" xfId="92"/>
    <cellStyle name="20% - Accent6 3" xfId="93"/>
    <cellStyle name="20% - Accent6 3 2" xfId="94"/>
    <cellStyle name="20% - Accent6 3 3" xfId="95"/>
    <cellStyle name="20% - Accent6 4" xfId="96"/>
    <cellStyle name="20% - Accent6 4 2" xfId="97"/>
    <cellStyle name="20% - Accent6 4 3" xfId="98"/>
    <cellStyle name="20% - Accent6 5" xfId="99"/>
    <cellStyle name="20% - Accent6 6" xfId="100"/>
    <cellStyle name="20% - Accent6 7" xfId="101"/>
    <cellStyle name="40% - Accent1 2" xfId="102"/>
    <cellStyle name="40% - Accent1 2 2" xfId="103"/>
    <cellStyle name="40% - Accent1 2 3" xfId="104"/>
    <cellStyle name="40% - Accent1 2 4" xfId="105"/>
    <cellStyle name="40% - Accent1 2 5" xfId="106"/>
    <cellStyle name="40% - Accent1 3" xfId="107"/>
    <cellStyle name="40% - Accent1 3 2" xfId="108"/>
    <cellStyle name="40% - Accent1 3 3" xfId="109"/>
    <cellStyle name="40% - Accent1 4" xfId="110"/>
    <cellStyle name="40% - Accent1 4 2" xfId="111"/>
    <cellStyle name="40% - Accent1 4 3" xfId="112"/>
    <cellStyle name="40% - Accent1 5" xfId="113"/>
    <cellStyle name="40% - Accent1 6" xfId="114"/>
    <cellStyle name="40% - Accent1 7" xfId="115"/>
    <cellStyle name="40% - Accent2 2" xfId="116"/>
    <cellStyle name="40% - Accent2 2 2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3" xfId="123"/>
    <cellStyle name="40% - Accent2 4" xfId="124"/>
    <cellStyle name="40% - Accent2 4 2" xfId="125"/>
    <cellStyle name="40% - Accent2 4 3" xfId="126"/>
    <cellStyle name="40% - Accent2 5" xfId="127"/>
    <cellStyle name="40% - Accent2 6" xfId="128"/>
    <cellStyle name="40% - Accent2 7" xfId="129"/>
    <cellStyle name="40% - Accent3 2" xfId="130"/>
    <cellStyle name="40% - Accent3 2 2" xfId="131"/>
    <cellStyle name="40% - Accent3 2 3" xfId="132"/>
    <cellStyle name="40% - Accent3 2 4" xfId="133"/>
    <cellStyle name="40% - Accent3 2 5" xfId="134"/>
    <cellStyle name="40% - Accent3 3" xfId="135"/>
    <cellStyle name="40% - Accent3 3 2" xfId="136"/>
    <cellStyle name="40% - Accent3 3 3" xfId="137"/>
    <cellStyle name="40% - Accent3 4" xfId="138"/>
    <cellStyle name="40% - Accent3 4 2" xfId="139"/>
    <cellStyle name="40% - Accent3 4 3" xfId="140"/>
    <cellStyle name="40% - Accent3 5" xfId="141"/>
    <cellStyle name="40% - Accent3 6" xfId="142"/>
    <cellStyle name="40% - Accent3 7" xfId="143"/>
    <cellStyle name="40% - Accent4 2" xfId="144"/>
    <cellStyle name="40% - Accent4 2 2" xfId="145"/>
    <cellStyle name="40% - Accent4 2 3" xfId="146"/>
    <cellStyle name="40% - Accent4 2 4" xfId="147"/>
    <cellStyle name="40% - Accent4 2 5" xfId="148"/>
    <cellStyle name="40% - Accent4 3" xfId="149"/>
    <cellStyle name="40% - Accent4 3 2" xfId="150"/>
    <cellStyle name="40% - Accent4 3 3" xfId="151"/>
    <cellStyle name="40% - Accent4 4" xfId="152"/>
    <cellStyle name="40% - Accent4 4 2" xfId="153"/>
    <cellStyle name="40% - Accent4 4 3" xfId="154"/>
    <cellStyle name="40% - Accent4 5" xfId="155"/>
    <cellStyle name="40% - Accent4 6" xfId="156"/>
    <cellStyle name="40% - Accent4 7" xfId="157"/>
    <cellStyle name="40% - Accent5 2" xfId="158"/>
    <cellStyle name="40% - Accent5 2 2" xfId="159"/>
    <cellStyle name="40% - Accent5 2 3" xfId="160"/>
    <cellStyle name="40% - Accent5 2 4" xfId="161"/>
    <cellStyle name="40% - Accent5 2 5" xfId="162"/>
    <cellStyle name="40% - Accent5 3" xfId="163"/>
    <cellStyle name="40% - Accent5 3 2" xfId="164"/>
    <cellStyle name="40% - Accent5 3 3" xfId="165"/>
    <cellStyle name="40% - Accent5 4" xfId="166"/>
    <cellStyle name="40% - Accent5 4 2" xfId="167"/>
    <cellStyle name="40% - Accent5 4 3" xfId="168"/>
    <cellStyle name="40% - Accent5 5" xfId="169"/>
    <cellStyle name="40% - Accent5 6" xfId="170"/>
    <cellStyle name="40% - Accent5 7" xfId="171"/>
    <cellStyle name="40% - Accent6 2" xfId="172"/>
    <cellStyle name="40% - Accent6 2 2" xfId="173"/>
    <cellStyle name="40% - Accent6 2 3" xfId="174"/>
    <cellStyle name="40% - Accent6 2 4" xfId="175"/>
    <cellStyle name="40% - Accent6 2 5" xfId="176"/>
    <cellStyle name="40% - Accent6 3" xfId="177"/>
    <cellStyle name="40% - Accent6 3 2" xfId="178"/>
    <cellStyle name="40% - Accent6 3 3" xfId="179"/>
    <cellStyle name="40% - Accent6 4" xfId="180"/>
    <cellStyle name="40% - Accent6 4 2" xfId="181"/>
    <cellStyle name="40% - Accent6 4 3" xfId="182"/>
    <cellStyle name="40% - Accent6 5" xfId="183"/>
    <cellStyle name="40% - Accent6 6" xfId="184"/>
    <cellStyle name="40% - Accent6 7" xfId="185"/>
    <cellStyle name="60% - Accent1 2" xfId="186"/>
    <cellStyle name="60% - Accent1 2 2" xfId="187"/>
    <cellStyle name="60% - Accent1 2 3" xfId="188"/>
    <cellStyle name="60% - Accent1 2 4" xfId="189"/>
    <cellStyle name="60% - Accent1 2 5" xfId="190"/>
    <cellStyle name="60% - Accent1 3" xfId="191"/>
    <cellStyle name="60% - Accent1 3 2" xfId="192"/>
    <cellStyle name="60% - Accent1 4" xfId="193"/>
    <cellStyle name="60% - Accent1 5" xfId="194"/>
    <cellStyle name="60% - Accent1 6" xfId="195"/>
    <cellStyle name="60% - Accent1 7" xfId="196"/>
    <cellStyle name="60% - Accent2 2" xfId="197"/>
    <cellStyle name="60% - Accent2 2 2" xfId="198"/>
    <cellStyle name="60% - Accent2 2 3" xfId="199"/>
    <cellStyle name="60% - Accent2 2 4" xfId="200"/>
    <cellStyle name="60% - Accent2 2 5" xfId="201"/>
    <cellStyle name="60% - Accent2 3" xfId="202"/>
    <cellStyle name="60% - Accent2 3 2" xfId="203"/>
    <cellStyle name="60% - Accent2 4" xfId="204"/>
    <cellStyle name="60% - Accent2 5" xfId="205"/>
    <cellStyle name="60% - Accent2 6" xfId="206"/>
    <cellStyle name="60% - Accent2 7" xfId="207"/>
    <cellStyle name="60% - Accent3 2" xfId="208"/>
    <cellStyle name="60% - Accent3 2 2" xfId="209"/>
    <cellStyle name="60% - Accent3 2 3" xfId="210"/>
    <cellStyle name="60% - Accent3 2 4" xfId="211"/>
    <cellStyle name="60% - Accent3 2 5" xfId="212"/>
    <cellStyle name="60% - Accent3 3" xfId="213"/>
    <cellStyle name="60% - Accent3 3 2" xfId="214"/>
    <cellStyle name="60% - Accent3 4" xfId="215"/>
    <cellStyle name="60% - Accent3 5" xfId="216"/>
    <cellStyle name="60% - Accent3 6" xfId="217"/>
    <cellStyle name="60% - Accent3 7" xfId="218"/>
    <cellStyle name="60% - Accent4 2" xfId="219"/>
    <cellStyle name="60% - Accent4 2 2" xfId="220"/>
    <cellStyle name="60% - Accent4 2 3" xfId="221"/>
    <cellStyle name="60% - Accent4 2 4" xfId="222"/>
    <cellStyle name="60% - Accent4 2 5" xfId="223"/>
    <cellStyle name="60% - Accent4 3" xfId="224"/>
    <cellStyle name="60% - Accent4 3 2" xfId="225"/>
    <cellStyle name="60% - Accent4 4" xfId="226"/>
    <cellStyle name="60% - Accent4 5" xfId="227"/>
    <cellStyle name="60% - Accent4 6" xfId="228"/>
    <cellStyle name="60% - Accent4 7" xfId="229"/>
    <cellStyle name="60% - Accent5 2" xfId="230"/>
    <cellStyle name="60% - Accent5 2 2" xfId="231"/>
    <cellStyle name="60% - Accent5 2 3" xfId="232"/>
    <cellStyle name="60% - Accent5 2 4" xfId="233"/>
    <cellStyle name="60% - Accent5 2 5" xfId="234"/>
    <cellStyle name="60% - Accent5 3" xfId="235"/>
    <cellStyle name="60% - Accent5 3 2" xfId="236"/>
    <cellStyle name="60% - Accent5 4" xfId="237"/>
    <cellStyle name="60% - Accent5 5" xfId="238"/>
    <cellStyle name="60% - Accent5 6" xfId="239"/>
    <cellStyle name="60% - Accent5 7" xfId="240"/>
    <cellStyle name="60% - Accent6 2" xfId="241"/>
    <cellStyle name="60% - Accent6 2 2" xfId="242"/>
    <cellStyle name="60% - Accent6 2 3" xfId="243"/>
    <cellStyle name="60% - Accent6 2 4" xfId="244"/>
    <cellStyle name="60% - Accent6 2 5" xfId="245"/>
    <cellStyle name="60% - Accent6 3" xfId="246"/>
    <cellStyle name="60% - Accent6 3 2" xfId="247"/>
    <cellStyle name="60% - Accent6 4" xfId="248"/>
    <cellStyle name="60% - Accent6 5" xfId="249"/>
    <cellStyle name="60% - Accent6 6" xfId="250"/>
    <cellStyle name="60% - Accent6 7" xfId="251"/>
    <cellStyle name="Accent1 2" xfId="252"/>
    <cellStyle name="Accent1 2 2" xfId="253"/>
    <cellStyle name="Accent1 2 3" xfId="254"/>
    <cellStyle name="Accent1 2 4" xfId="255"/>
    <cellStyle name="Accent1 2 5" xfId="256"/>
    <cellStyle name="Accent1 3" xfId="257"/>
    <cellStyle name="Accent1 3 2" xfId="258"/>
    <cellStyle name="Accent1 4" xfId="259"/>
    <cellStyle name="Accent1 5" xfId="260"/>
    <cellStyle name="Accent1 6" xfId="261"/>
    <cellStyle name="Accent1 7" xfId="262"/>
    <cellStyle name="Accent2 2" xfId="263"/>
    <cellStyle name="Accent2 2 2" xfId="264"/>
    <cellStyle name="Accent2 2 3" xfId="265"/>
    <cellStyle name="Accent2 2 4" xfId="266"/>
    <cellStyle name="Accent2 2 5" xfId="267"/>
    <cellStyle name="Accent2 3" xfId="268"/>
    <cellStyle name="Accent2 3 2" xfId="269"/>
    <cellStyle name="Accent2 4" xfId="270"/>
    <cellStyle name="Accent2 5" xfId="271"/>
    <cellStyle name="Accent2 6" xfId="272"/>
    <cellStyle name="Accent2 7" xfId="273"/>
    <cellStyle name="Accent3 2" xfId="274"/>
    <cellStyle name="Accent3 2 2" xfId="275"/>
    <cellStyle name="Accent3 2 3" xfId="276"/>
    <cellStyle name="Accent3 2 4" xfId="277"/>
    <cellStyle name="Accent3 2 5" xfId="278"/>
    <cellStyle name="Accent3 3" xfId="279"/>
    <cellStyle name="Accent3 3 2" xfId="280"/>
    <cellStyle name="Accent3 4" xfId="281"/>
    <cellStyle name="Accent3 5" xfId="282"/>
    <cellStyle name="Accent3 6" xfId="283"/>
    <cellStyle name="Accent3 7" xfId="284"/>
    <cellStyle name="Accent4 2" xfId="285"/>
    <cellStyle name="Accent4 2 2" xfId="286"/>
    <cellStyle name="Accent4 2 3" xfId="287"/>
    <cellStyle name="Accent4 2 4" xfId="288"/>
    <cellStyle name="Accent4 2 5" xfId="289"/>
    <cellStyle name="Accent4 3" xfId="290"/>
    <cellStyle name="Accent4 3 2" xfId="291"/>
    <cellStyle name="Accent4 4" xfId="292"/>
    <cellStyle name="Accent4 5" xfId="293"/>
    <cellStyle name="Accent4 6" xfId="294"/>
    <cellStyle name="Accent4 7" xfId="295"/>
    <cellStyle name="Accent5 2" xfId="296"/>
    <cellStyle name="Accent5 2 2" xfId="297"/>
    <cellStyle name="Accent5 2 3" xfId="298"/>
    <cellStyle name="Accent5 2 4" xfId="299"/>
    <cellStyle name="Accent5 2 5" xfId="300"/>
    <cellStyle name="Accent5 3" xfId="301"/>
    <cellStyle name="Accent5 3 2" xfId="302"/>
    <cellStyle name="Accent5 4" xfId="303"/>
    <cellStyle name="Accent5 5" xfId="304"/>
    <cellStyle name="Accent5 6" xfId="305"/>
    <cellStyle name="Accent5 7" xfId="306"/>
    <cellStyle name="Accent6 2" xfId="307"/>
    <cellStyle name="Accent6 2 2" xfId="308"/>
    <cellStyle name="Accent6 2 3" xfId="309"/>
    <cellStyle name="Accent6 2 4" xfId="310"/>
    <cellStyle name="Accent6 2 5" xfId="311"/>
    <cellStyle name="Accent6 3" xfId="312"/>
    <cellStyle name="Accent6 3 2" xfId="313"/>
    <cellStyle name="Accent6 4" xfId="314"/>
    <cellStyle name="Accent6 5" xfId="315"/>
    <cellStyle name="Accent6 6" xfId="316"/>
    <cellStyle name="Accent6 7" xfId="317"/>
    <cellStyle name="Bad 2" xfId="318"/>
    <cellStyle name="Bad 2 2" xfId="319"/>
    <cellStyle name="Bad 2 3" xfId="320"/>
    <cellStyle name="Bad 2 4" xfId="321"/>
    <cellStyle name="Bad 2 5" xfId="322"/>
    <cellStyle name="Bad 3" xfId="323"/>
    <cellStyle name="Bad 3 2" xfId="324"/>
    <cellStyle name="Bad 4" xfId="325"/>
    <cellStyle name="Bad 5" xfId="326"/>
    <cellStyle name="Bad 6" xfId="327"/>
    <cellStyle name="Bad 7" xfId="328"/>
    <cellStyle name="Calculation 2" xfId="329"/>
    <cellStyle name="Calculation 2 2" xfId="330"/>
    <cellStyle name="Calculation 2 3" xfId="331"/>
    <cellStyle name="Calculation 2 4" xfId="332"/>
    <cellStyle name="Calculation 2 5" xfId="333"/>
    <cellStyle name="Calculation 3" xfId="334"/>
    <cellStyle name="Calculation 3 2" xfId="335"/>
    <cellStyle name="Calculation 4" xfId="336"/>
    <cellStyle name="Calculation 5" xfId="337"/>
    <cellStyle name="Calculation 6" xfId="338"/>
    <cellStyle name="Calculation 7" xfId="339"/>
    <cellStyle name="Check Cell 2" xfId="340"/>
    <cellStyle name="Check Cell 2 2" xfId="341"/>
    <cellStyle name="Check Cell 2 3" xfId="342"/>
    <cellStyle name="Check Cell 2 4" xfId="343"/>
    <cellStyle name="Check Cell 2 5" xfId="344"/>
    <cellStyle name="Check Cell 3" xfId="345"/>
    <cellStyle name="Check Cell 3 2" xfId="346"/>
    <cellStyle name="Check Cell 4" xfId="347"/>
    <cellStyle name="Check Cell 5" xfId="348"/>
    <cellStyle name="Check Cell 6" xfId="349"/>
    <cellStyle name="Check Cell 7" xfId="350"/>
    <cellStyle name="Comma" xfId="1" builtinId="3"/>
    <cellStyle name="Comma [0] 10" xfId="351"/>
    <cellStyle name="Comma [0] 19" xfId="352"/>
    <cellStyle name="Comma [0] 19 2" xfId="14"/>
    <cellStyle name="Comma [0] 2" xfId="353"/>
    <cellStyle name="Comma [0] 2 2" xfId="354"/>
    <cellStyle name="Comma [0] 2 2 2" xfId="355"/>
    <cellStyle name="Comma [0] 2 2 2 2" xfId="356"/>
    <cellStyle name="Comma [0] 2 2 2 3" xfId="3"/>
    <cellStyle name="Comma [0] 2 2 3" xfId="357"/>
    <cellStyle name="Comma [0] 2 2 4" xfId="358"/>
    <cellStyle name="Comma [0] 2 2 5" xfId="359"/>
    <cellStyle name="Comma [0] 2 3" xfId="360"/>
    <cellStyle name="Comma [0] 2 4" xfId="361"/>
    <cellStyle name="Comma [0] 2 5" xfId="362"/>
    <cellStyle name="Comma [0] 2 6" xfId="363"/>
    <cellStyle name="Comma [0] 20" xfId="364"/>
    <cellStyle name="Comma [0] 20 2" xfId="16"/>
    <cellStyle name="Comma [0] 3" xfId="365"/>
    <cellStyle name="Comma [0] 3 2" xfId="366"/>
    <cellStyle name="Comma [0] 3 2 2" xfId="367"/>
    <cellStyle name="Comma [0] 3 2 2 2" xfId="368"/>
    <cellStyle name="Comma [0] 3 3" xfId="369"/>
    <cellStyle name="Comma [0] 3 3 2" xfId="370"/>
    <cellStyle name="Comma [0] 3 4" xfId="371"/>
    <cellStyle name="Comma [0] 3 4 2" xfId="372"/>
    <cellStyle name="Comma [0] 3 4 2 2" xfId="373"/>
    <cellStyle name="Comma [0] 3 5" xfId="374"/>
    <cellStyle name="Comma [0] 3 6" xfId="375"/>
    <cellStyle name="Comma [0] 3 7" xfId="376"/>
    <cellStyle name="Comma [0] 3 8" xfId="377"/>
    <cellStyle name="Comma [0] 4" xfId="378"/>
    <cellStyle name="Comma [0] 5" xfId="379"/>
    <cellStyle name="Comma [0] 6" xfId="380"/>
    <cellStyle name="Comma [0] 7" xfId="381"/>
    <cellStyle name="Comma [0] 8" xfId="382"/>
    <cellStyle name="Comma [0] 8 2" xfId="383"/>
    <cellStyle name="Comma [0] 9" xfId="384"/>
    <cellStyle name="Comma [0] 9 2" xfId="6"/>
    <cellStyle name="Comma 10" xfId="385"/>
    <cellStyle name="Comma 11" xfId="386"/>
    <cellStyle name="Comma 12" xfId="387"/>
    <cellStyle name="Comma 13" xfId="388"/>
    <cellStyle name="Comma 14" xfId="389"/>
    <cellStyle name="Comma 15" xfId="390"/>
    <cellStyle name="Comma 16" xfId="391"/>
    <cellStyle name="Comma 17" xfId="392"/>
    <cellStyle name="Comma 18" xfId="393"/>
    <cellStyle name="Comma 19" xfId="394"/>
    <cellStyle name="Comma 2" xfId="395"/>
    <cellStyle name="Comma 2 2" xfId="396"/>
    <cellStyle name="Comma 2 2 2" xfId="7"/>
    <cellStyle name="Comma 2 2 3" xfId="397"/>
    <cellStyle name="Comma 2 2 4" xfId="398"/>
    <cellStyle name="Comma 2 2 5" xfId="399"/>
    <cellStyle name="Comma 2 2 6" xfId="400"/>
    <cellStyle name="Comma 2 2 7" xfId="401"/>
    <cellStyle name="Comma 2 3" xfId="402"/>
    <cellStyle name="Comma 2 3 2" xfId="403"/>
    <cellStyle name="Comma 2 3 2 2" xfId="404"/>
    <cellStyle name="Comma 2 3 3" xfId="405"/>
    <cellStyle name="Comma 2 4" xfId="406"/>
    <cellStyle name="Comma 2 4 2" xfId="407"/>
    <cellStyle name="Comma 2 4 3" xfId="408"/>
    <cellStyle name="Comma 2 5" xfId="409"/>
    <cellStyle name="Comma 2 5 2" xfId="410"/>
    <cellStyle name="Comma 2 6" xfId="411"/>
    <cellStyle name="Comma 2 6 2" xfId="412"/>
    <cellStyle name="Comma 2 7" xfId="413"/>
    <cellStyle name="Comma 2 7 2" xfId="414"/>
    <cellStyle name="Comma 2 8" xfId="415"/>
    <cellStyle name="Comma 20" xfId="416"/>
    <cellStyle name="Comma 21" xfId="417"/>
    <cellStyle name="Comma 21 2" xfId="418"/>
    <cellStyle name="Comma 3" xfId="419"/>
    <cellStyle name="Comma 3 2" xfId="420"/>
    <cellStyle name="Comma 3 2 2" xfId="421"/>
    <cellStyle name="Comma 3 2 2 2" xfId="422"/>
    <cellStyle name="Comma 3 3" xfId="423"/>
    <cellStyle name="Comma 3 3 2" xfId="424"/>
    <cellStyle name="Comma 3 4" xfId="425"/>
    <cellStyle name="Comma 3 4 2" xfId="426"/>
    <cellStyle name="Comma 3 5" xfId="427"/>
    <cellStyle name="Comma 3 6" xfId="428"/>
    <cellStyle name="Comma 3 7" xfId="429"/>
    <cellStyle name="Comma 3 8" xfId="430"/>
    <cellStyle name="Comma 3 9" xfId="431"/>
    <cellStyle name="Comma 4" xfId="432"/>
    <cellStyle name="Comma 4 2" xfId="4"/>
    <cellStyle name="Comma 4 2 2" xfId="433"/>
    <cellStyle name="Comma 4 2 2 2" xfId="434"/>
    <cellStyle name="Comma 4 3" xfId="435"/>
    <cellStyle name="Comma 4 4" xfId="436"/>
    <cellStyle name="Comma 4 5" xfId="437"/>
    <cellStyle name="Comma 5" xfId="438"/>
    <cellStyle name="Comma 6" xfId="439"/>
    <cellStyle name="Comma 6 2" xfId="440"/>
    <cellStyle name="Comma 7" xfId="441"/>
    <cellStyle name="Comma 8" xfId="442"/>
    <cellStyle name="Comma 9" xfId="443"/>
    <cellStyle name="Currency 2" xfId="444"/>
    <cellStyle name="Explanatory Text 2" xfId="445"/>
    <cellStyle name="Explanatory Text 2 2" xfId="446"/>
    <cellStyle name="Explanatory Text 3" xfId="447"/>
    <cellStyle name="Explanatory Text 3 2" xfId="448"/>
    <cellStyle name="Explanatory Text 4" xfId="449"/>
    <cellStyle name="Explanatory Text 5" xfId="450"/>
    <cellStyle name="Explanatory Text 6" xfId="451"/>
    <cellStyle name="F2" xfId="452"/>
    <cellStyle name="F2 2" xfId="453"/>
    <cellStyle name="F2 2 2" xfId="454"/>
    <cellStyle name="F2 2 3" xfId="455"/>
    <cellStyle name="F2 2 4" xfId="456"/>
    <cellStyle name="F2 3" xfId="457"/>
    <cellStyle name="F2_TGT Per Pro Area Month" xfId="458"/>
    <cellStyle name="F3" xfId="459"/>
    <cellStyle name="F3 2" xfId="460"/>
    <cellStyle name="F3 2 2" xfId="461"/>
    <cellStyle name="F3 2 3" xfId="462"/>
    <cellStyle name="F3 2 4" xfId="463"/>
    <cellStyle name="F3 3" xfId="464"/>
    <cellStyle name="F3_TGT Per Pro Area Month" xfId="465"/>
    <cellStyle name="F4" xfId="466"/>
    <cellStyle name="F4 2" xfId="467"/>
    <cellStyle name="F4 2 2" xfId="468"/>
    <cellStyle name="F4 2 3" xfId="469"/>
    <cellStyle name="F4 2 4" xfId="470"/>
    <cellStyle name="F4 3" xfId="471"/>
    <cellStyle name="F4_TGT Per Pro Area Month" xfId="472"/>
    <cellStyle name="F5" xfId="473"/>
    <cellStyle name="F5 2" xfId="474"/>
    <cellStyle name="F5 2 2" xfId="475"/>
    <cellStyle name="F5 2 3" xfId="476"/>
    <cellStyle name="F5 2 4" xfId="477"/>
    <cellStyle name="F5 3" xfId="478"/>
    <cellStyle name="F5_TGT Per Pro Area Month" xfId="479"/>
    <cellStyle name="F6" xfId="480"/>
    <cellStyle name="F6 2" xfId="481"/>
    <cellStyle name="F6 2 2" xfId="482"/>
    <cellStyle name="F6 2 3" xfId="483"/>
    <cellStyle name="F6 2 4" xfId="484"/>
    <cellStyle name="F6 3" xfId="485"/>
    <cellStyle name="F6_TGT Per Pro Area Month" xfId="486"/>
    <cellStyle name="F7" xfId="487"/>
    <cellStyle name="F7 2" xfId="488"/>
    <cellStyle name="F7 2 2" xfId="489"/>
    <cellStyle name="F7 2 3" xfId="490"/>
    <cellStyle name="F7 2 4" xfId="491"/>
    <cellStyle name="F7 3" xfId="492"/>
    <cellStyle name="F7_TGT Per Pro Area Month" xfId="493"/>
    <cellStyle name="F8" xfId="494"/>
    <cellStyle name="F8 2" xfId="495"/>
    <cellStyle name="F8 2 2" xfId="496"/>
    <cellStyle name="F8 2 3" xfId="497"/>
    <cellStyle name="F8 2 4" xfId="498"/>
    <cellStyle name="F8 3" xfId="499"/>
    <cellStyle name="F8_TGT Per Pro Area Month" xfId="500"/>
    <cellStyle name="Good 2" xfId="501"/>
    <cellStyle name="Good 2 2" xfId="502"/>
    <cellStyle name="Good 2 3" xfId="503"/>
    <cellStyle name="Good 2 4" xfId="504"/>
    <cellStyle name="Good 2 5" xfId="505"/>
    <cellStyle name="Good 3" xfId="506"/>
    <cellStyle name="Good 3 2" xfId="507"/>
    <cellStyle name="Good 4" xfId="508"/>
    <cellStyle name="Good 5" xfId="509"/>
    <cellStyle name="Good 6" xfId="510"/>
    <cellStyle name="Good 7" xfId="511"/>
    <cellStyle name="Heading 1 2" xfId="512"/>
    <cellStyle name="Heading 1 2 2" xfId="513"/>
    <cellStyle name="Heading 1 3" xfId="514"/>
    <cellStyle name="Heading 1 3 2" xfId="515"/>
    <cellStyle name="Heading 1 4" xfId="516"/>
    <cellStyle name="Heading 1 5" xfId="517"/>
    <cellStyle name="Heading 1 6" xfId="518"/>
    <cellStyle name="Heading 2 2" xfId="519"/>
    <cellStyle name="Heading 2 2 2" xfId="520"/>
    <cellStyle name="Heading 2 3" xfId="521"/>
    <cellStyle name="Heading 2 3 2" xfId="522"/>
    <cellStyle name="Heading 2 4" xfId="523"/>
    <cellStyle name="Heading 2 5" xfId="524"/>
    <cellStyle name="Heading 2 6" xfId="525"/>
    <cellStyle name="Heading 3 2" xfId="526"/>
    <cellStyle name="Heading 3 2 2" xfId="527"/>
    <cellStyle name="Heading 3 3" xfId="528"/>
    <cellStyle name="Heading 3 3 2" xfId="529"/>
    <cellStyle name="Heading 3 4" xfId="530"/>
    <cellStyle name="Heading 3 5" xfId="531"/>
    <cellStyle name="Heading 3 6" xfId="532"/>
    <cellStyle name="Heading 4 2" xfId="533"/>
    <cellStyle name="Heading 4 2 2" xfId="534"/>
    <cellStyle name="Heading 4 3" xfId="535"/>
    <cellStyle name="Heading 4 3 2" xfId="536"/>
    <cellStyle name="Heading 4 4" xfId="537"/>
    <cellStyle name="Heading 4 5" xfId="538"/>
    <cellStyle name="Heading 4 6" xfId="539"/>
    <cellStyle name="Hyperlink 2" xfId="540"/>
    <cellStyle name="Input 2" xfId="541"/>
    <cellStyle name="Input 2 2" xfId="542"/>
    <cellStyle name="Input 2 3" xfId="543"/>
    <cellStyle name="Input 2 4" xfId="544"/>
    <cellStyle name="Input 2 5" xfId="545"/>
    <cellStyle name="Input 3" xfId="546"/>
    <cellStyle name="Input 3 2" xfId="547"/>
    <cellStyle name="Input 4" xfId="548"/>
    <cellStyle name="Input 5" xfId="549"/>
    <cellStyle name="Input 6" xfId="550"/>
    <cellStyle name="Input 7" xfId="551"/>
    <cellStyle name="Linked Cell 2" xfId="552"/>
    <cellStyle name="Linked Cell 2 2" xfId="553"/>
    <cellStyle name="Linked Cell 3" xfId="554"/>
    <cellStyle name="Linked Cell 3 2" xfId="555"/>
    <cellStyle name="Linked Cell 4" xfId="556"/>
    <cellStyle name="Linked Cell 5" xfId="557"/>
    <cellStyle name="Linked Cell 6" xfId="558"/>
    <cellStyle name="Neutral 2" xfId="559"/>
    <cellStyle name="Neutral 2 2" xfId="560"/>
    <cellStyle name="Neutral 2 3" xfId="561"/>
    <cellStyle name="Neutral 2 4" xfId="562"/>
    <cellStyle name="Neutral 2 5" xfId="563"/>
    <cellStyle name="Neutral 3" xfId="564"/>
    <cellStyle name="Neutral 3 2" xfId="565"/>
    <cellStyle name="Neutral 4" xfId="566"/>
    <cellStyle name="Neutral 5" xfId="567"/>
    <cellStyle name="Neutral 6" xfId="568"/>
    <cellStyle name="Neutral 7" xfId="569"/>
    <cellStyle name="Normal" xfId="0" builtinId="0"/>
    <cellStyle name="Normal 10" xfId="570"/>
    <cellStyle name="Normal 11" xfId="571"/>
    <cellStyle name="Normal 11 2" xfId="572"/>
    <cellStyle name="Normal 12" xfId="573"/>
    <cellStyle name="Normal 13" xfId="574"/>
    <cellStyle name="Normal 14" xfId="575"/>
    <cellStyle name="Normal 15" xfId="576"/>
    <cellStyle name="Normal 17" xfId="577"/>
    <cellStyle name="Normal 18" xfId="578"/>
    <cellStyle name="Normal 19" xfId="579"/>
    <cellStyle name="Normal 2" xfId="580"/>
    <cellStyle name="Normal 2 2" xfId="581"/>
    <cellStyle name="Normal 2 2 2" xfId="582"/>
    <cellStyle name="Normal 2 21" xfId="583"/>
    <cellStyle name="Normal 2 3" xfId="584"/>
    <cellStyle name="Normal 2 3 2" xfId="585"/>
    <cellStyle name="Normal 2 4" xfId="586"/>
    <cellStyle name="Normal 2 5" xfId="587"/>
    <cellStyle name="Normal 2 6" xfId="588"/>
    <cellStyle name="Normal 2_TGT Per Pro Area Month" xfId="589"/>
    <cellStyle name="Normal 20" xfId="590"/>
    <cellStyle name="Normal 21" xfId="591"/>
    <cellStyle name="Normal 22" xfId="592"/>
    <cellStyle name="Normal 23" xfId="593"/>
    <cellStyle name="Normal 24" xfId="594"/>
    <cellStyle name="Normal 25" xfId="595"/>
    <cellStyle name="Normal 26" xfId="596"/>
    <cellStyle name="Normal 27" xfId="597"/>
    <cellStyle name="Normal 28" xfId="598"/>
    <cellStyle name="Normal 29" xfId="599"/>
    <cellStyle name="Normal 3" xfId="600"/>
    <cellStyle name="Normal 3 2" xfId="601"/>
    <cellStyle name="Normal 3 2 2" xfId="602"/>
    <cellStyle name="Normal 3 2 2 2" xfId="603"/>
    <cellStyle name="Normal 3 2 2 3" xfId="604"/>
    <cellStyle name="Normal 3 2 3" xfId="605"/>
    <cellStyle name="Normal 3 2 4" xfId="606"/>
    <cellStyle name="Normal 3 2 5" xfId="607"/>
    <cellStyle name="Normal 3 3" xfId="2"/>
    <cellStyle name="Normal 3 3 2" xfId="608"/>
    <cellStyle name="Normal 3 3 2 2" xfId="609"/>
    <cellStyle name="Normal 3 3 2 3" xfId="610"/>
    <cellStyle name="Normal 3 4" xfId="611"/>
    <cellStyle name="Normal 3 5" xfId="612"/>
    <cellStyle name="Normal 3 6" xfId="613"/>
    <cellStyle name="Normal 3 7" xfId="614"/>
    <cellStyle name="Normal 30" xfId="615"/>
    <cellStyle name="Normal 31" xfId="616"/>
    <cellStyle name="Normal 32" xfId="617"/>
    <cellStyle name="Normal 32 2" xfId="12"/>
    <cellStyle name="Normal 34" xfId="618"/>
    <cellStyle name="Normal 34 2" xfId="9"/>
    <cellStyle name="Normal 35" xfId="619"/>
    <cellStyle name="Normal 35 2" xfId="13"/>
    <cellStyle name="Normal 36" xfId="620"/>
    <cellStyle name="Normal 36 2" xfId="10"/>
    <cellStyle name="Normal 37" xfId="621"/>
    <cellStyle name="Normal 37 2" xfId="11"/>
    <cellStyle name="Normal 4" xfId="622"/>
    <cellStyle name="Normal 4 2" xfId="623"/>
    <cellStyle name="Normal 4 2 2" xfId="624"/>
    <cellStyle name="Normal 4 3" xfId="625"/>
    <cellStyle name="Normal 48" xfId="626"/>
    <cellStyle name="Normal 48 2" xfId="627"/>
    <cellStyle name="Normal 48 3" xfId="628"/>
    <cellStyle name="Normal 48 4" xfId="629"/>
    <cellStyle name="Normal 48 5" xfId="630"/>
    <cellStyle name="Normal 48 6" xfId="631"/>
    <cellStyle name="Normal 5" xfId="632"/>
    <cellStyle name="Normal 5 2" xfId="633"/>
    <cellStyle name="Normal 6" xfId="634"/>
    <cellStyle name="Normal 7" xfId="635"/>
    <cellStyle name="Normal 7 2" xfId="636"/>
    <cellStyle name="Normal 7 2 2" xfId="637"/>
    <cellStyle name="Normal 7 3" xfId="638"/>
    <cellStyle name="Normal 7 4" xfId="639"/>
    <cellStyle name="Normal 7 5" xfId="640"/>
    <cellStyle name="Normal 8" xfId="641"/>
    <cellStyle name="Normal 8 2" xfId="642"/>
    <cellStyle name="Normal 8 3" xfId="643"/>
    <cellStyle name="Normal 9" xfId="644"/>
    <cellStyle name="Normal 9 2" xfId="645"/>
    <cellStyle name="Normal 9 2 2" xfId="646"/>
    <cellStyle name="Normal_Target TRI 3 2011 TO 2 2" xfId="5"/>
    <cellStyle name="Normal_TGT Per Pro Area Month 7" xfId="17"/>
    <cellStyle name="Note 2" xfId="647"/>
    <cellStyle name="Note 2 2" xfId="648"/>
    <cellStyle name="Note 2 3" xfId="649"/>
    <cellStyle name="Note 2 4" xfId="650"/>
    <cellStyle name="Note 2 5" xfId="651"/>
    <cellStyle name="Note 3" xfId="652"/>
    <cellStyle name="Note 3 2" xfId="653"/>
    <cellStyle name="Note 4" xfId="654"/>
    <cellStyle name="Note 5" xfId="655"/>
    <cellStyle name="Note 6" xfId="656"/>
    <cellStyle name="Note 7" xfId="657"/>
    <cellStyle name="Note 8" xfId="658"/>
    <cellStyle name="Note 8 2" xfId="659"/>
    <cellStyle name="Output 2" xfId="660"/>
    <cellStyle name="Output 2 2" xfId="661"/>
    <cellStyle name="Output 2 3" xfId="662"/>
    <cellStyle name="Output 2 4" xfId="663"/>
    <cellStyle name="Output 2 5" xfId="664"/>
    <cellStyle name="Output 3" xfId="665"/>
    <cellStyle name="Output 3 2" xfId="666"/>
    <cellStyle name="Output 4" xfId="667"/>
    <cellStyle name="Output 5" xfId="668"/>
    <cellStyle name="Output 6" xfId="669"/>
    <cellStyle name="Output 7" xfId="670"/>
    <cellStyle name="Percent" xfId="737" builtinId="5"/>
    <cellStyle name="Percent 2" xfId="8"/>
    <cellStyle name="Percent 2 2" xfId="671"/>
    <cellStyle name="Percent 2 2 2" xfId="672"/>
    <cellStyle name="Percent 2 2 2 2" xfId="673"/>
    <cellStyle name="Percent 2 2 3" xfId="674"/>
    <cellStyle name="Percent 2 2 4" xfId="675"/>
    <cellStyle name="Percent 2 2 5" xfId="676"/>
    <cellStyle name="Percent 2 3" xfId="677"/>
    <cellStyle name="Percent 2 3 2" xfId="678"/>
    <cellStyle name="Percent 2 4" xfId="679"/>
    <cellStyle name="Percent 2 4 2" xfId="680"/>
    <cellStyle name="Percent 2 5" xfId="681"/>
    <cellStyle name="Percent 2 6" xfId="682"/>
    <cellStyle name="Percent 3" xfId="683"/>
    <cellStyle name="Percent 3 2" xfId="684"/>
    <cellStyle name="Percent 3 2 2" xfId="685"/>
    <cellStyle name="Percent 3 3" xfId="686"/>
    <cellStyle name="Percent 3 4" xfId="687"/>
    <cellStyle name="Percent 3 5" xfId="688"/>
    <cellStyle name="Percent 3 6" xfId="689"/>
    <cellStyle name="Percent 4" xfId="690"/>
    <cellStyle name="Percent 4 2" xfId="15"/>
    <cellStyle name="Percent 5" xfId="691"/>
    <cellStyle name="Percent 6" xfId="692"/>
    <cellStyle name="Percent 6 2" xfId="693"/>
    <cellStyle name="Percent 9" xfId="694"/>
    <cellStyle name="S0" xfId="695"/>
    <cellStyle name="S10" xfId="696"/>
    <cellStyle name="S11" xfId="697"/>
    <cellStyle name="S12" xfId="698"/>
    <cellStyle name="S13" xfId="699"/>
    <cellStyle name="S14" xfId="700"/>
    <cellStyle name="S15" xfId="701"/>
    <cellStyle name="S16" xfId="702"/>
    <cellStyle name="S17" xfId="703"/>
    <cellStyle name="S18" xfId="704"/>
    <cellStyle name="S19" xfId="705"/>
    <cellStyle name="S2" xfId="706"/>
    <cellStyle name="S20" xfId="707"/>
    <cellStyle name="S21" xfId="708"/>
    <cellStyle name="S22" xfId="709"/>
    <cellStyle name="S3" xfId="710"/>
    <cellStyle name="S4" xfId="711"/>
    <cellStyle name="S5" xfId="712"/>
    <cellStyle name="S8" xfId="713"/>
    <cellStyle name="S9" xfId="714"/>
    <cellStyle name="Title 2" xfId="715"/>
    <cellStyle name="Title 2 2" xfId="716"/>
    <cellStyle name="Title 3" xfId="717"/>
    <cellStyle name="Title 3 2" xfId="718"/>
    <cellStyle name="Title 4" xfId="719"/>
    <cellStyle name="Title 5" xfId="720"/>
    <cellStyle name="Title 6" xfId="721"/>
    <cellStyle name="Title 7" xfId="722"/>
    <cellStyle name="Total 2" xfId="723"/>
    <cellStyle name="Total 2 2" xfId="724"/>
    <cellStyle name="Total 3" xfId="725"/>
    <cellStyle name="Total 3 2" xfId="726"/>
    <cellStyle name="Total 4" xfId="727"/>
    <cellStyle name="Total 5" xfId="728"/>
    <cellStyle name="Total 6" xfId="729"/>
    <cellStyle name="Warning Text 2" xfId="730"/>
    <cellStyle name="Warning Text 2 2" xfId="731"/>
    <cellStyle name="Warning Text 3" xfId="732"/>
    <cellStyle name="Warning Text 3 2" xfId="733"/>
    <cellStyle name="Warning Text 4" xfId="734"/>
    <cellStyle name="Warning Text 5" xfId="735"/>
    <cellStyle name="Warning Text 6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D44"/>
  <sheetViews>
    <sheetView tabSelected="1" zoomScale="80" zoomScaleNormal="80" workbookViewId="0">
      <pane xSplit="5" ySplit="2" topLeftCell="F3" activePane="bottomRight" state="frozen"/>
      <selection pane="topRight" activeCell="H1" sqref="H1"/>
      <selection pane="bottomLeft" activeCell="A4" sqref="A4"/>
      <selection pane="bottomRight" activeCell="A23" sqref="A23:XFD36"/>
    </sheetView>
  </sheetViews>
  <sheetFormatPr defaultColWidth="10.5703125" defaultRowHeight="15"/>
  <cols>
    <col min="1" max="1" width="12.42578125" style="7" customWidth="1"/>
    <col min="2" max="2" width="10" style="1" customWidth="1"/>
    <col min="3" max="3" width="35.140625" style="2" customWidth="1"/>
    <col min="4" max="4" width="11" style="2" customWidth="1"/>
    <col min="5" max="5" width="11.28515625" style="4" customWidth="1"/>
    <col min="6" max="12" width="10.140625" style="3" customWidth="1"/>
    <col min="13" max="13" width="8.28515625" style="3" customWidth="1"/>
    <col min="14" max="14" width="10.28515625" style="3" customWidth="1"/>
    <col min="15" max="15" width="9.28515625" style="3" customWidth="1"/>
    <col min="16" max="23" width="10.140625" style="3" customWidth="1"/>
    <col min="24" max="29" width="11.42578125" style="3" customWidth="1"/>
    <col min="30" max="30" width="9.28515625" style="3" customWidth="1"/>
    <col min="31" max="32" width="8.140625" style="3" customWidth="1"/>
    <col min="33" max="38" width="10.140625" style="3" customWidth="1"/>
    <col min="39" max="39" width="10.7109375" style="3" customWidth="1"/>
    <col min="40" max="41" width="8.140625" style="3" customWidth="1"/>
    <col min="42" max="42" width="8.28515625" style="3" customWidth="1"/>
    <col min="43" max="50" width="8.140625" style="3" customWidth="1"/>
    <col min="51" max="56" width="9.28515625" style="3" customWidth="1"/>
    <col min="57" max="57" width="8.42578125" style="3" customWidth="1"/>
    <col min="58" max="59" width="9.42578125" style="3" customWidth="1"/>
    <col min="60" max="65" width="8.42578125" style="3" customWidth="1"/>
    <col min="66" max="66" width="8.28515625" style="3" customWidth="1"/>
    <col min="67" max="68" width="6.42578125" style="3" customWidth="1"/>
    <col min="69" max="69" width="8.85546875" style="3" bestFit="1" customWidth="1"/>
    <col min="70" max="75" width="6.42578125" style="3" customWidth="1"/>
    <col min="76" max="77" width="8.140625" style="3" customWidth="1"/>
    <col min="78" max="78" width="10.85546875" style="3" customWidth="1"/>
    <col min="79" max="84" width="10.140625" style="3" customWidth="1"/>
    <col min="85" max="85" width="8.28515625" style="3" customWidth="1"/>
    <col min="86" max="86" width="10.28515625" style="3" customWidth="1"/>
    <col min="87" max="87" width="9.28515625" style="3" customWidth="1"/>
    <col min="88" max="94" width="10.140625" style="3" customWidth="1"/>
    <col min="95" max="95" width="10.28515625" style="3" customWidth="1"/>
    <col min="96" max="101" width="11.42578125" style="3" customWidth="1"/>
    <col min="102" max="102" width="9.28515625" style="3" customWidth="1"/>
    <col min="103" max="104" width="8.140625" style="3" customWidth="1"/>
    <col min="105" max="110" width="10.140625" style="3" customWidth="1"/>
    <col min="111" max="111" width="10.7109375" style="3" customWidth="1"/>
    <col min="112" max="113" width="8.140625" style="3" customWidth="1"/>
    <col min="114" max="114" width="16.42578125" style="3" bestFit="1" customWidth="1"/>
    <col min="115" max="122" width="8.140625" style="3" customWidth="1"/>
    <col min="123" max="128" width="9.28515625" style="3" customWidth="1"/>
    <col min="129" max="129" width="8.42578125" style="3" customWidth="1"/>
    <col min="130" max="131" width="9.42578125" style="3" customWidth="1"/>
    <col min="132" max="132" width="10.7109375" style="3" bestFit="1" customWidth="1"/>
    <col min="133" max="137" width="8.42578125" style="3" customWidth="1"/>
    <col min="138" max="138" width="8.28515625" style="3" customWidth="1"/>
    <col min="139" max="140" width="6.42578125" style="3" customWidth="1"/>
    <col min="141" max="141" width="8.140625" style="3" bestFit="1" customWidth="1"/>
    <col min="142" max="146" width="6.42578125" style="3" customWidth="1"/>
    <col min="147" max="147" width="8.140625" style="3" customWidth="1"/>
    <col min="148" max="148" width="10.5703125" style="1"/>
    <col min="149" max="156" width="10.5703125" style="1" customWidth="1"/>
    <col min="157" max="158" width="12.42578125" style="1" bestFit="1" customWidth="1"/>
    <col min="159" max="161" width="10.5703125" style="1"/>
    <col min="162" max="162" width="11.28515625" style="1" bestFit="1" customWidth="1"/>
    <col min="163" max="163" width="12.42578125" style="1" bestFit="1" customWidth="1"/>
    <col min="164" max="164" width="12" style="1" bestFit="1" customWidth="1"/>
    <col min="165" max="336" width="10.5703125" style="1"/>
    <col min="337" max="337" width="10" style="1" customWidth="1"/>
    <col min="338" max="338" width="35.140625" style="1" customWidth="1"/>
    <col min="339" max="339" width="11" style="1" customWidth="1"/>
    <col min="340" max="340" width="11.28515625" style="1" customWidth="1"/>
    <col min="341" max="341" width="10.85546875" style="1" customWidth="1"/>
    <col min="342" max="347" width="10.140625" style="1" customWidth="1"/>
    <col min="348" max="348" width="8.28515625" style="1" customWidth="1"/>
    <col min="349" max="349" width="9.28515625" style="1" customWidth="1"/>
    <col min="350" max="356" width="10.140625" style="1" customWidth="1"/>
    <col min="357" max="362" width="11.42578125" style="1" customWidth="1"/>
    <col min="363" max="363" width="9.28515625" style="1" customWidth="1"/>
    <col min="364" max="364" width="6.42578125" style="1" customWidth="1"/>
    <col min="365" max="370" width="10.140625" style="1" customWidth="1"/>
    <col min="371" max="371" width="8.85546875" style="1" customWidth="1"/>
    <col min="372" max="372" width="8.140625" style="1" bestFit="1" customWidth="1"/>
    <col min="373" max="373" width="8.28515625" style="1" customWidth="1"/>
    <col min="374" max="374" width="8.140625" style="1" bestFit="1" customWidth="1"/>
    <col min="375" max="378" width="6.42578125" style="1" customWidth="1"/>
    <col min="379" max="380" width="8.140625" style="1" bestFit="1" customWidth="1"/>
    <col min="381" max="386" width="9.28515625" style="1" customWidth="1"/>
    <col min="387" max="387" width="8.42578125" style="1" customWidth="1"/>
    <col min="388" max="388" width="9.42578125" style="1" customWidth="1"/>
    <col min="389" max="394" width="8.42578125" style="1" customWidth="1"/>
    <col min="395" max="395" width="8.28515625" style="1" customWidth="1"/>
    <col min="396" max="403" width="6.42578125" style="1" customWidth="1"/>
    <col min="404" max="404" width="8.140625" style="1" bestFit="1" customWidth="1"/>
    <col min="405" max="412" width="10.5703125" style="1"/>
    <col min="413" max="414" width="12.42578125" style="1" bestFit="1" customWidth="1"/>
    <col min="415" max="592" width="10.5703125" style="1"/>
    <col min="593" max="593" width="10" style="1" customWidth="1"/>
    <col min="594" max="594" width="35.140625" style="1" customWidth="1"/>
    <col min="595" max="595" width="11" style="1" customWidth="1"/>
    <col min="596" max="596" width="11.28515625" style="1" customWidth="1"/>
    <col min="597" max="597" width="10.85546875" style="1" customWidth="1"/>
    <col min="598" max="603" width="10.140625" style="1" customWidth="1"/>
    <col min="604" max="604" width="8.28515625" style="1" customWidth="1"/>
    <col min="605" max="605" width="9.28515625" style="1" customWidth="1"/>
    <col min="606" max="612" width="10.140625" style="1" customWidth="1"/>
    <col min="613" max="618" width="11.42578125" style="1" customWidth="1"/>
    <col min="619" max="619" width="9.28515625" style="1" customWidth="1"/>
    <col min="620" max="620" width="6.42578125" style="1" customWidth="1"/>
    <col min="621" max="626" width="10.140625" style="1" customWidth="1"/>
    <col min="627" max="627" width="8.85546875" style="1" customWidth="1"/>
    <col min="628" max="628" width="8.140625" style="1" bestFit="1" customWidth="1"/>
    <col min="629" max="629" width="8.28515625" style="1" customWidth="1"/>
    <col min="630" max="630" width="8.140625" style="1" bestFit="1" customWidth="1"/>
    <col min="631" max="634" width="6.42578125" style="1" customWidth="1"/>
    <col min="635" max="636" width="8.140625" style="1" bestFit="1" customWidth="1"/>
    <col min="637" max="642" width="9.28515625" style="1" customWidth="1"/>
    <col min="643" max="643" width="8.42578125" style="1" customWidth="1"/>
    <col min="644" max="644" width="9.42578125" style="1" customWidth="1"/>
    <col min="645" max="650" width="8.42578125" style="1" customWidth="1"/>
    <col min="651" max="651" width="8.28515625" style="1" customWidth="1"/>
    <col min="652" max="659" width="6.42578125" style="1" customWidth="1"/>
    <col min="660" max="660" width="8.140625" style="1" bestFit="1" customWidth="1"/>
    <col min="661" max="668" width="10.5703125" style="1"/>
    <col min="669" max="670" width="12.42578125" style="1" bestFit="1" customWidth="1"/>
    <col min="671" max="848" width="10.5703125" style="1"/>
    <col min="849" max="849" width="10" style="1" customWidth="1"/>
    <col min="850" max="850" width="35.140625" style="1" customWidth="1"/>
    <col min="851" max="851" width="11" style="1" customWidth="1"/>
    <col min="852" max="852" width="11.28515625" style="1" customWidth="1"/>
    <col min="853" max="853" width="10.85546875" style="1" customWidth="1"/>
    <col min="854" max="859" width="10.140625" style="1" customWidth="1"/>
    <col min="860" max="860" width="8.28515625" style="1" customWidth="1"/>
    <col min="861" max="861" width="9.28515625" style="1" customWidth="1"/>
    <col min="862" max="868" width="10.140625" style="1" customWidth="1"/>
    <col min="869" max="874" width="11.42578125" style="1" customWidth="1"/>
    <col min="875" max="875" width="9.28515625" style="1" customWidth="1"/>
    <col min="876" max="876" width="6.42578125" style="1" customWidth="1"/>
    <col min="877" max="882" width="10.140625" style="1" customWidth="1"/>
    <col min="883" max="883" width="8.85546875" style="1" customWidth="1"/>
    <col min="884" max="884" width="8.140625" style="1" bestFit="1" customWidth="1"/>
    <col min="885" max="885" width="8.28515625" style="1" customWidth="1"/>
    <col min="886" max="886" width="8.140625" style="1" bestFit="1" customWidth="1"/>
    <col min="887" max="890" width="6.42578125" style="1" customWidth="1"/>
    <col min="891" max="892" width="8.140625" style="1" bestFit="1" customWidth="1"/>
    <col min="893" max="898" width="9.28515625" style="1" customWidth="1"/>
    <col min="899" max="899" width="8.42578125" style="1" customWidth="1"/>
    <col min="900" max="900" width="9.42578125" style="1" customWidth="1"/>
    <col min="901" max="906" width="8.42578125" style="1" customWidth="1"/>
    <col min="907" max="907" width="8.28515625" style="1" customWidth="1"/>
    <col min="908" max="915" width="6.42578125" style="1" customWidth="1"/>
    <col min="916" max="916" width="8.140625" style="1" bestFit="1" customWidth="1"/>
    <col min="917" max="924" width="10.5703125" style="1"/>
    <col min="925" max="926" width="12.42578125" style="1" bestFit="1" customWidth="1"/>
    <col min="927" max="1104" width="10.5703125" style="1"/>
    <col min="1105" max="1105" width="10" style="1" customWidth="1"/>
    <col min="1106" max="1106" width="35.140625" style="1" customWidth="1"/>
    <col min="1107" max="1107" width="11" style="1" customWidth="1"/>
    <col min="1108" max="1108" width="11.28515625" style="1" customWidth="1"/>
    <col min="1109" max="1109" width="10.85546875" style="1" customWidth="1"/>
    <col min="1110" max="1115" width="10.140625" style="1" customWidth="1"/>
    <col min="1116" max="1116" width="8.28515625" style="1" customWidth="1"/>
    <col min="1117" max="1117" width="9.28515625" style="1" customWidth="1"/>
    <col min="1118" max="1124" width="10.140625" style="1" customWidth="1"/>
    <col min="1125" max="1130" width="11.42578125" style="1" customWidth="1"/>
    <col min="1131" max="1131" width="9.28515625" style="1" customWidth="1"/>
    <col min="1132" max="1132" width="6.42578125" style="1" customWidth="1"/>
    <col min="1133" max="1138" width="10.140625" style="1" customWidth="1"/>
    <col min="1139" max="1139" width="8.85546875" style="1" customWidth="1"/>
    <col min="1140" max="1140" width="8.140625" style="1" bestFit="1" customWidth="1"/>
    <col min="1141" max="1141" width="8.28515625" style="1" customWidth="1"/>
    <col min="1142" max="1142" width="8.140625" style="1" bestFit="1" customWidth="1"/>
    <col min="1143" max="1146" width="6.42578125" style="1" customWidth="1"/>
    <col min="1147" max="1148" width="8.140625" style="1" bestFit="1" customWidth="1"/>
    <col min="1149" max="1154" width="9.28515625" style="1" customWidth="1"/>
    <col min="1155" max="1155" width="8.42578125" style="1" customWidth="1"/>
    <col min="1156" max="1156" width="9.42578125" style="1" customWidth="1"/>
    <col min="1157" max="1162" width="8.42578125" style="1" customWidth="1"/>
    <col min="1163" max="1163" width="8.28515625" style="1" customWidth="1"/>
    <col min="1164" max="1171" width="6.42578125" style="1" customWidth="1"/>
    <col min="1172" max="1172" width="8.140625" style="1" bestFit="1" customWidth="1"/>
    <col min="1173" max="1180" width="10.5703125" style="1"/>
    <col min="1181" max="1182" width="12.42578125" style="1" bestFit="1" customWidth="1"/>
    <col min="1183" max="1360" width="10.5703125" style="1"/>
    <col min="1361" max="1361" width="10" style="1" customWidth="1"/>
    <col min="1362" max="1362" width="35.140625" style="1" customWidth="1"/>
    <col min="1363" max="1363" width="11" style="1" customWidth="1"/>
    <col min="1364" max="1364" width="11.28515625" style="1" customWidth="1"/>
    <col min="1365" max="1365" width="10.85546875" style="1" customWidth="1"/>
    <col min="1366" max="1371" width="10.140625" style="1" customWidth="1"/>
    <col min="1372" max="1372" width="8.28515625" style="1" customWidth="1"/>
    <col min="1373" max="1373" width="9.28515625" style="1" customWidth="1"/>
    <col min="1374" max="1380" width="10.140625" style="1" customWidth="1"/>
    <col min="1381" max="1386" width="11.42578125" style="1" customWidth="1"/>
    <col min="1387" max="1387" width="9.28515625" style="1" customWidth="1"/>
    <col min="1388" max="1388" width="6.42578125" style="1" customWidth="1"/>
    <col min="1389" max="1394" width="10.140625" style="1" customWidth="1"/>
    <col min="1395" max="1395" width="8.85546875" style="1" customWidth="1"/>
    <col min="1396" max="1396" width="8.140625" style="1" bestFit="1" customWidth="1"/>
    <col min="1397" max="1397" width="8.28515625" style="1" customWidth="1"/>
    <col min="1398" max="1398" width="8.140625" style="1" bestFit="1" customWidth="1"/>
    <col min="1399" max="1402" width="6.42578125" style="1" customWidth="1"/>
    <col min="1403" max="1404" width="8.140625" style="1" bestFit="1" customWidth="1"/>
    <col min="1405" max="1410" width="9.28515625" style="1" customWidth="1"/>
    <col min="1411" max="1411" width="8.42578125" style="1" customWidth="1"/>
    <col min="1412" max="1412" width="9.42578125" style="1" customWidth="1"/>
    <col min="1413" max="1418" width="8.42578125" style="1" customWidth="1"/>
    <col min="1419" max="1419" width="8.28515625" style="1" customWidth="1"/>
    <col min="1420" max="1427" width="6.42578125" style="1" customWidth="1"/>
    <col min="1428" max="1428" width="8.140625" style="1" bestFit="1" customWidth="1"/>
    <col min="1429" max="1436" width="10.5703125" style="1"/>
    <col min="1437" max="1438" width="12.42578125" style="1" bestFit="1" customWidth="1"/>
    <col min="1439" max="1616" width="10.5703125" style="1"/>
    <col min="1617" max="1617" width="10" style="1" customWidth="1"/>
    <col min="1618" max="1618" width="35.140625" style="1" customWidth="1"/>
    <col min="1619" max="1619" width="11" style="1" customWidth="1"/>
    <col min="1620" max="1620" width="11.28515625" style="1" customWidth="1"/>
    <col min="1621" max="1621" width="10.85546875" style="1" customWidth="1"/>
    <col min="1622" max="1627" width="10.140625" style="1" customWidth="1"/>
    <col min="1628" max="1628" width="8.28515625" style="1" customWidth="1"/>
    <col min="1629" max="1629" width="9.28515625" style="1" customWidth="1"/>
    <col min="1630" max="1636" width="10.140625" style="1" customWidth="1"/>
    <col min="1637" max="1642" width="11.42578125" style="1" customWidth="1"/>
    <col min="1643" max="1643" width="9.28515625" style="1" customWidth="1"/>
    <col min="1644" max="1644" width="6.42578125" style="1" customWidth="1"/>
    <col min="1645" max="1650" width="10.140625" style="1" customWidth="1"/>
    <col min="1651" max="1651" width="8.85546875" style="1" customWidth="1"/>
    <col min="1652" max="1652" width="8.140625" style="1" bestFit="1" customWidth="1"/>
    <col min="1653" max="1653" width="8.28515625" style="1" customWidth="1"/>
    <col min="1654" max="1654" width="8.140625" style="1" bestFit="1" customWidth="1"/>
    <col min="1655" max="1658" width="6.42578125" style="1" customWidth="1"/>
    <col min="1659" max="1660" width="8.140625" style="1" bestFit="1" customWidth="1"/>
    <col min="1661" max="1666" width="9.28515625" style="1" customWidth="1"/>
    <col min="1667" max="1667" width="8.42578125" style="1" customWidth="1"/>
    <col min="1668" max="1668" width="9.42578125" style="1" customWidth="1"/>
    <col min="1669" max="1674" width="8.42578125" style="1" customWidth="1"/>
    <col min="1675" max="1675" width="8.28515625" style="1" customWidth="1"/>
    <col min="1676" max="1683" width="6.42578125" style="1" customWidth="1"/>
    <col min="1684" max="1684" width="8.140625" style="1" bestFit="1" customWidth="1"/>
    <col min="1685" max="1692" width="10.5703125" style="1"/>
    <col min="1693" max="1694" width="12.42578125" style="1" bestFit="1" customWidth="1"/>
    <col min="1695" max="1872" width="10.5703125" style="1"/>
    <col min="1873" max="1873" width="10" style="1" customWidth="1"/>
    <col min="1874" max="1874" width="35.140625" style="1" customWidth="1"/>
    <col min="1875" max="1875" width="11" style="1" customWidth="1"/>
    <col min="1876" max="1876" width="11.28515625" style="1" customWidth="1"/>
    <col min="1877" max="1877" width="10.85546875" style="1" customWidth="1"/>
    <col min="1878" max="1883" width="10.140625" style="1" customWidth="1"/>
    <col min="1884" max="1884" width="8.28515625" style="1" customWidth="1"/>
    <col min="1885" max="1885" width="9.28515625" style="1" customWidth="1"/>
    <col min="1886" max="1892" width="10.140625" style="1" customWidth="1"/>
    <col min="1893" max="1898" width="11.42578125" style="1" customWidth="1"/>
    <col min="1899" max="1899" width="9.28515625" style="1" customWidth="1"/>
    <col min="1900" max="1900" width="6.42578125" style="1" customWidth="1"/>
    <col min="1901" max="1906" width="10.140625" style="1" customWidth="1"/>
    <col min="1907" max="1907" width="8.85546875" style="1" customWidth="1"/>
    <col min="1908" max="1908" width="8.140625" style="1" bestFit="1" customWidth="1"/>
    <col min="1909" max="1909" width="8.28515625" style="1" customWidth="1"/>
    <col min="1910" max="1910" width="8.140625" style="1" bestFit="1" customWidth="1"/>
    <col min="1911" max="1914" width="6.42578125" style="1" customWidth="1"/>
    <col min="1915" max="1916" width="8.140625" style="1" bestFit="1" customWidth="1"/>
    <col min="1917" max="1922" width="9.28515625" style="1" customWidth="1"/>
    <col min="1923" max="1923" width="8.42578125" style="1" customWidth="1"/>
    <col min="1924" max="1924" width="9.42578125" style="1" customWidth="1"/>
    <col min="1925" max="1930" width="8.42578125" style="1" customWidth="1"/>
    <col min="1931" max="1931" width="8.28515625" style="1" customWidth="1"/>
    <col min="1932" max="1939" width="6.42578125" style="1" customWidth="1"/>
    <col min="1940" max="1940" width="8.140625" style="1" bestFit="1" customWidth="1"/>
    <col min="1941" max="1948" width="10.5703125" style="1"/>
    <col min="1949" max="1950" width="12.42578125" style="1" bestFit="1" customWidth="1"/>
    <col min="1951" max="2128" width="10.5703125" style="1"/>
    <col min="2129" max="2129" width="10" style="1" customWidth="1"/>
    <col min="2130" max="2130" width="35.140625" style="1" customWidth="1"/>
    <col min="2131" max="2131" width="11" style="1" customWidth="1"/>
    <col min="2132" max="2132" width="11.28515625" style="1" customWidth="1"/>
    <col min="2133" max="2133" width="10.85546875" style="1" customWidth="1"/>
    <col min="2134" max="2139" width="10.140625" style="1" customWidth="1"/>
    <col min="2140" max="2140" width="8.28515625" style="1" customWidth="1"/>
    <col min="2141" max="2141" width="9.28515625" style="1" customWidth="1"/>
    <col min="2142" max="2148" width="10.140625" style="1" customWidth="1"/>
    <col min="2149" max="2154" width="11.42578125" style="1" customWidth="1"/>
    <col min="2155" max="2155" width="9.28515625" style="1" customWidth="1"/>
    <col min="2156" max="2156" width="6.42578125" style="1" customWidth="1"/>
    <col min="2157" max="2162" width="10.140625" style="1" customWidth="1"/>
    <col min="2163" max="2163" width="8.85546875" style="1" customWidth="1"/>
    <col min="2164" max="2164" width="8.140625" style="1" bestFit="1" customWidth="1"/>
    <col min="2165" max="2165" width="8.28515625" style="1" customWidth="1"/>
    <col min="2166" max="2166" width="8.140625" style="1" bestFit="1" customWidth="1"/>
    <col min="2167" max="2170" width="6.42578125" style="1" customWidth="1"/>
    <col min="2171" max="2172" width="8.140625" style="1" bestFit="1" customWidth="1"/>
    <col min="2173" max="2178" width="9.28515625" style="1" customWidth="1"/>
    <col min="2179" max="2179" width="8.42578125" style="1" customWidth="1"/>
    <col min="2180" max="2180" width="9.42578125" style="1" customWidth="1"/>
    <col min="2181" max="2186" width="8.42578125" style="1" customWidth="1"/>
    <col min="2187" max="2187" width="8.28515625" style="1" customWidth="1"/>
    <col min="2188" max="2195" width="6.42578125" style="1" customWidth="1"/>
    <col min="2196" max="2196" width="8.140625" style="1" bestFit="1" customWidth="1"/>
    <col min="2197" max="2204" width="10.5703125" style="1"/>
    <col min="2205" max="2206" width="12.42578125" style="1" bestFit="1" customWidth="1"/>
    <col min="2207" max="2384" width="10.5703125" style="1"/>
    <col min="2385" max="2385" width="10" style="1" customWidth="1"/>
    <col min="2386" max="2386" width="35.140625" style="1" customWidth="1"/>
    <col min="2387" max="2387" width="11" style="1" customWidth="1"/>
    <col min="2388" max="2388" width="11.28515625" style="1" customWidth="1"/>
    <col min="2389" max="2389" width="10.85546875" style="1" customWidth="1"/>
    <col min="2390" max="2395" width="10.140625" style="1" customWidth="1"/>
    <col min="2396" max="2396" width="8.28515625" style="1" customWidth="1"/>
    <col min="2397" max="2397" width="9.28515625" style="1" customWidth="1"/>
    <col min="2398" max="2404" width="10.140625" style="1" customWidth="1"/>
    <col min="2405" max="2410" width="11.42578125" style="1" customWidth="1"/>
    <col min="2411" max="2411" width="9.28515625" style="1" customWidth="1"/>
    <col min="2412" max="2412" width="6.42578125" style="1" customWidth="1"/>
    <col min="2413" max="2418" width="10.140625" style="1" customWidth="1"/>
    <col min="2419" max="2419" width="8.85546875" style="1" customWidth="1"/>
    <col min="2420" max="2420" width="8.140625" style="1" bestFit="1" customWidth="1"/>
    <col min="2421" max="2421" width="8.28515625" style="1" customWidth="1"/>
    <col min="2422" max="2422" width="8.140625" style="1" bestFit="1" customWidth="1"/>
    <col min="2423" max="2426" width="6.42578125" style="1" customWidth="1"/>
    <col min="2427" max="2428" width="8.140625" style="1" bestFit="1" customWidth="1"/>
    <col min="2429" max="2434" width="9.28515625" style="1" customWidth="1"/>
    <col min="2435" max="2435" width="8.42578125" style="1" customWidth="1"/>
    <col min="2436" max="2436" width="9.42578125" style="1" customWidth="1"/>
    <col min="2437" max="2442" width="8.42578125" style="1" customWidth="1"/>
    <col min="2443" max="2443" width="8.28515625" style="1" customWidth="1"/>
    <col min="2444" max="2451" width="6.42578125" style="1" customWidth="1"/>
    <col min="2452" max="2452" width="8.140625" style="1" bestFit="1" customWidth="1"/>
    <col min="2453" max="2460" width="10.5703125" style="1"/>
    <col min="2461" max="2462" width="12.42578125" style="1" bestFit="1" customWidth="1"/>
    <col min="2463" max="2640" width="10.5703125" style="1"/>
    <col min="2641" max="2641" width="10" style="1" customWidth="1"/>
    <col min="2642" max="2642" width="35.140625" style="1" customWidth="1"/>
    <col min="2643" max="2643" width="11" style="1" customWidth="1"/>
    <col min="2644" max="2644" width="11.28515625" style="1" customWidth="1"/>
    <col min="2645" max="2645" width="10.85546875" style="1" customWidth="1"/>
    <col min="2646" max="2651" width="10.140625" style="1" customWidth="1"/>
    <col min="2652" max="2652" width="8.28515625" style="1" customWidth="1"/>
    <col min="2653" max="2653" width="9.28515625" style="1" customWidth="1"/>
    <col min="2654" max="2660" width="10.140625" style="1" customWidth="1"/>
    <col min="2661" max="2666" width="11.42578125" style="1" customWidth="1"/>
    <col min="2667" max="2667" width="9.28515625" style="1" customWidth="1"/>
    <col min="2668" max="2668" width="6.42578125" style="1" customWidth="1"/>
    <col min="2669" max="2674" width="10.140625" style="1" customWidth="1"/>
    <col min="2675" max="2675" width="8.85546875" style="1" customWidth="1"/>
    <col min="2676" max="2676" width="8.140625" style="1" bestFit="1" customWidth="1"/>
    <col min="2677" max="2677" width="8.28515625" style="1" customWidth="1"/>
    <col min="2678" max="2678" width="8.140625" style="1" bestFit="1" customWidth="1"/>
    <col min="2679" max="2682" width="6.42578125" style="1" customWidth="1"/>
    <col min="2683" max="2684" width="8.140625" style="1" bestFit="1" customWidth="1"/>
    <col min="2685" max="2690" width="9.28515625" style="1" customWidth="1"/>
    <col min="2691" max="2691" width="8.42578125" style="1" customWidth="1"/>
    <col min="2692" max="2692" width="9.42578125" style="1" customWidth="1"/>
    <col min="2693" max="2698" width="8.42578125" style="1" customWidth="1"/>
    <col min="2699" max="2699" width="8.28515625" style="1" customWidth="1"/>
    <col min="2700" max="2707" width="6.42578125" style="1" customWidth="1"/>
    <col min="2708" max="2708" width="8.140625" style="1" bestFit="1" customWidth="1"/>
    <col min="2709" max="2716" width="10.5703125" style="1"/>
    <col min="2717" max="2718" width="12.42578125" style="1" bestFit="1" customWidth="1"/>
    <col min="2719" max="2896" width="10.5703125" style="1"/>
    <col min="2897" max="2897" width="10" style="1" customWidth="1"/>
    <col min="2898" max="2898" width="35.140625" style="1" customWidth="1"/>
    <col min="2899" max="2899" width="11" style="1" customWidth="1"/>
    <col min="2900" max="2900" width="11.28515625" style="1" customWidth="1"/>
    <col min="2901" max="2901" width="10.85546875" style="1" customWidth="1"/>
    <col min="2902" max="2907" width="10.140625" style="1" customWidth="1"/>
    <col min="2908" max="2908" width="8.28515625" style="1" customWidth="1"/>
    <col min="2909" max="2909" width="9.28515625" style="1" customWidth="1"/>
    <col min="2910" max="2916" width="10.140625" style="1" customWidth="1"/>
    <col min="2917" max="2922" width="11.42578125" style="1" customWidth="1"/>
    <col min="2923" max="2923" width="9.28515625" style="1" customWidth="1"/>
    <col min="2924" max="2924" width="6.42578125" style="1" customWidth="1"/>
    <col min="2925" max="2930" width="10.140625" style="1" customWidth="1"/>
    <col min="2931" max="2931" width="8.85546875" style="1" customWidth="1"/>
    <col min="2932" max="2932" width="8.140625" style="1" bestFit="1" customWidth="1"/>
    <col min="2933" max="2933" width="8.28515625" style="1" customWidth="1"/>
    <col min="2934" max="2934" width="8.140625" style="1" bestFit="1" customWidth="1"/>
    <col min="2935" max="2938" width="6.42578125" style="1" customWidth="1"/>
    <col min="2939" max="2940" width="8.140625" style="1" bestFit="1" customWidth="1"/>
    <col min="2941" max="2946" width="9.28515625" style="1" customWidth="1"/>
    <col min="2947" max="2947" width="8.42578125" style="1" customWidth="1"/>
    <col min="2948" max="2948" width="9.42578125" style="1" customWidth="1"/>
    <col min="2949" max="2954" width="8.42578125" style="1" customWidth="1"/>
    <col min="2955" max="2955" width="8.28515625" style="1" customWidth="1"/>
    <col min="2956" max="2963" width="6.42578125" style="1" customWidth="1"/>
    <col min="2964" max="2964" width="8.140625" style="1" bestFit="1" customWidth="1"/>
    <col min="2965" max="2972" width="10.5703125" style="1"/>
    <col min="2973" max="2974" width="12.42578125" style="1" bestFit="1" customWidth="1"/>
    <col min="2975" max="3152" width="10.5703125" style="1"/>
    <col min="3153" max="3153" width="10" style="1" customWidth="1"/>
    <col min="3154" max="3154" width="35.140625" style="1" customWidth="1"/>
    <col min="3155" max="3155" width="11" style="1" customWidth="1"/>
    <col min="3156" max="3156" width="11.28515625" style="1" customWidth="1"/>
    <col min="3157" max="3157" width="10.85546875" style="1" customWidth="1"/>
    <col min="3158" max="3163" width="10.140625" style="1" customWidth="1"/>
    <col min="3164" max="3164" width="8.28515625" style="1" customWidth="1"/>
    <col min="3165" max="3165" width="9.28515625" style="1" customWidth="1"/>
    <col min="3166" max="3172" width="10.140625" style="1" customWidth="1"/>
    <col min="3173" max="3178" width="11.42578125" style="1" customWidth="1"/>
    <col min="3179" max="3179" width="9.28515625" style="1" customWidth="1"/>
    <col min="3180" max="3180" width="6.42578125" style="1" customWidth="1"/>
    <col min="3181" max="3186" width="10.140625" style="1" customWidth="1"/>
    <col min="3187" max="3187" width="8.85546875" style="1" customWidth="1"/>
    <col min="3188" max="3188" width="8.140625" style="1" bestFit="1" customWidth="1"/>
    <col min="3189" max="3189" width="8.28515625" style="1" customWidth="1"/>
    <col min="3190" max="3190" width="8.140625" style="1" bestFit="1" customWidth="1"/>
    <col min="3191" max="3194" width="6.42578125" style="1" customWidth="1"/>
    <col min="3195" max="3196" width="8.140625" style="1" bestFit="1" customWidth="1"/>
    <col min="3197" max="3202" width="9.28515625" style="1" customWidth="1"/>
    <col min="3203" max="3203" width="8.42578125" style="1" customWidth="1"/>
    <col min="3204" max="3204" width="9.42578125" style="1" customWidth="1"/>
    <col min="3205" max="3210" width="8.42578125" style="1" customWidth="1"/>
    <col min="3211" max="3211" width="8.28515625" style="1" customWidth="1"/>
    <col min="3212" max="3219" width="6.42578125" style="1" customWidth="1"/>
    <col min="3220" max="3220" width="8.140625" style="1" bestFit="1" customWidth="1"/>
    <col min="3221" max="3228" width="10.5703125" style="1"/>
    <col min="3229" max="3230" width="12.42578125" style="1" bestFit="1" customWidth="1"/>
    <col min="3231" max="3408" width="10.5703125" style="1"/>
    <col min="3409" max="3409" width="10" style="1" customWidth="1"/>
    <col min="3410" max="3410" width="35.140625" style="1" customWidth="1"/>
    <col min="3411" max="3411" width="11" style="1" customWidth="1"/>
    <col min="3412" max="3412" width="11.28515625" style="1" customWidth="1"/>
    <col min="3413" max="3413" width="10.85546875" style="1" customWidth="1"/>
    <col min="3414" max="3419" width="10.140625" style="1" customWidth="1"/>
    <col min="3420" max="3420" width="8.28515625" style="1" customWidth="1"/>
    <col min="3421" max="3421" width="9.28515625" style="1" customWidth="1"/>
    <col min="3422" max="3428" width="10.140625" style="1" customWidth="1"/>
    <col min="3429" max="3434" width="11.42578125" style="1" customWidth="1"/>
    <col min="3435" max="3435" width="9.28515625" style="1" customWidth="1"/>
    <col min="3436" max="3436" width="6.42578125" style="1" customWidth="1"/>
    <col min="3437" max="3442" width="10.140625" style="1" customWidth="1"/>
    <col min="3443" max="3443" width="8.85546875" style="1" customWidth="1"/>
    <col min="3444" max="3444" width="8.140625" style="1" bestFit="1" customWidth="1"/>
    <col min="3445" max="3445" width="8.28515625" style="1" customWidth="1"/>
    <col min="3446" max="3446" width="8.140625" style="1" bestFit="1" customWidth="1"/>
    <col min="3447" max="3450" width="6.42578125" style="1" customWidth="1"/>
    <col min="3451" max="3452" width="8.140625" style="1" bestFit="1" customWidth="1"/>
    <col min="3453" max="3458" width="9.28515625" style="1" customWidth="1"/>
    <col min="3459" max="3459" width="8.42578125" style="1" customWidth="1"/>
    <col min="3460" max="3460" width="9.42578125" style="1" customWidth="1"/>
    <col min="3461" max="3466" width="8.42578125" style="1" customWidth="1"/>
    <col min="3467" max="3467" width="8.28515625" style="1" customWidth="1"/>
    <col min="3468" max="3475" width="6.42578125" style="1" customWidth="1"/>
    <col min="3476" max="3476" width="8.140625" style="1" bestFit="1" customWidth="1"/>
    <col min="3477" max="3484" width="10.5703125" style="1"/>
    <col min="3485" max="3486" width="12.42578125" style="1" bestFit="1" customWidth="1"/>
    <col min="3487" max="3664" width="10.5703125" style="1"/>
    <col min="3665" max="3665" width="10" style="1" customWidth="1"/>
    <col min="3666" max="3666" width="35.140625" style="1" customWidth="1"/>
    <col min="3667" max="3667" width="11" style="1" customWidth="1"/>
    <col min="3668" max="3668" width="11.28515625" style="1" customWidth="1"/>
    <col min="3669" max="3669" width="10.85546875" style="1" customWidth="1"/>
    <col min="3670" max="3675" width="10.140625" style="1" customWidth="1"/>
    <col min="3676" max="3676" width="8.28515625" style="1" customWidth="1"/>
    <col min="3677" max="3677" width="9.28515625" style="1" customWidth="1"/>
    <col min="3678" max="3684" width="10.140625" style="1" customWidth="1"/>
    <col min="3685" max="3690" width="11.42578125" style="1" customWidth="1"/>
    <col min="3691" max="3691" width="9.28515625" style="1" customWidth="1"/>
    <col min="3692" max="3692" width="6.42578125" style="1" customWidth="1"/>
    <col min="3693" max="3698" width="10.140625" style="1" customWidth="1"/>
    <col min="3699" max="3699" width="8.85546875" style="1" customWidth="1"/>
    <col min="3700" max="3700" width="8.140625" style="1" bestFit="1" customWidth="1"/>
    <col min="3701" max="3701" width="8.28515625" style="1" customWidth="1"/>
    <col min="3702" max="3702" width="8.140625" style="1" bestFit="1" customWidth="1"/>
    <col min="3703" max="3706" width="6.42578125" style="1" customWidth="1"/>
    <col min="3707" max="3708" width="8.140625" style="1" bestFit="1" customWidth="1"/>
    <col min="3709" max="3714" width="9.28515625" style="1" customWidth="1"/>
    <col min="3715" max="3715" width="8.42578125" style="1" customWidth="1"/>
    <col min="3716" max="3716" width="9.42578125" style="1" customWidth="1"/>
    <col min="3717" max="3722" width="8.42578125" style="1" customWidth="1"/>
    <col min="3723" max="3723" width="8.28515625" style="1" customWidth="1"/>
    <col min="3724" max="3731" width="6.42578125" style="1" customWidth="1"/>
    <col min="3732" max="3732" width="8.140625" style="1" bestFit="1" customWidth="1"/>
    <col min="3733" max="3740" width="10.5703125" style="1"/>
    <col min="3741" max="3742" width="12.42578125" style="1" bestFit="1" customWidth="1"/>
    <col min="3743" max="3920" width="10.5703125" style="1"/>
    <col min="3921" max="3921" width="10" style="1" customWidth="1"/>
    <col min="3922" max="3922" width="35.140625" style="1" customWidth="1"/>
    <col min="3923" max="3923" width="11" style="1" customWidth="1"/>
    <col min="3924" max="3924" width="11.28515625" style="1" customWidth="1"/>
    <col min="3925" max="3925" width="10.85546875" style="1" customWidth="1"/>
    <col min="3926" max="3931" width="10.140625" style="1" customWidth="1"/>
    <col min="3932" max="3932" width="8.28515625" style="1" customWidth="1"/>
    <col min="3933" max="3933" width="9.28515625" style="1" customWidth="1"/>
    <col min="3934" max="3940" width="10.140625" style="1" customWidth="1"/>
    <col min="3941" max="3946" width="11.42578125" style="1" customWidth="1"/>
    <col min="3947" max="3947" width="9.28515625" style="1" customWidth="1"/>
    <col min="3948" max="3948" width="6.42578125" style="1" customWidth="1"/>
    <col min="3949" max="3954" width="10.140625" style="1" customWidth="1"/>
    <col min="3955" max="3955" width="8.85546875" style="1" customWidth="1"/>
    <col min="3956" max="3956" width="8.140625" style="1" bestFit="1" customWidth="1"/>
    <col min="3957" max="3957" width="8.28515625" style="1" customWidth="1"/>
    <col min="3958" max="3958" width="8.140625" style="1" bestFit="1" customWidth="1"/>
    <col min="3959" max="3962" width="6.42578125" style="1" customWidth="1"/>
    <col min="3963" max="3964" width="8.140625" style="1" bestFit="1" customWidth="1"/>
    <col min="3965" max="3970" width="9.28515625" style="1" customWidth="1"/>
    <col min="3971" max="3971" width="8.42578125" style="1" customWidth="1"/>
    <col min="3972" max="3972" width="9.42578125" style="1" customWidth="1"/>
    <col min="3973" max="3978" width="8.42578125" style="1" customWidth="1"/>
    <col min="3979" max="3979" width="8.28515625" style="1" customWidth="1"/>
    <col min="3980" max="3987" width="6.42578125" style="1" customWidth="1"/>
    <col min="3988" max="3988" width="8.140625" style="1" bestFit="1" customWidth="1"/>
    <col min="3989" max="3996" width="10.5703125" style="1"/>
    <col min="3997" max="3998" width="12.42578125" style="1" bestFit="1" customWidth="1"/>
    <col min="3999" max="4176" width="10.5703125" style="1"/>
    <col min="4177" max="4177" width="10" style="1" customWidth="1"/>
    <col min="4178" max="4178" width="35.140625" style="1" customWidth="1"/>
    <col min="4179" max="4179" width="11" style="1" customWidth="1"/>
    <col min="4180" max="4180" width="11.28515625" style="1" customWidth="1"/>
    <col min="4181" max="4181" width="10.85546875" style="1" customWidth="1"/>
    <col min="4182" max="4187" width="10.140625" style="1" customWidth="1"/>
    <col min="4188" max="4188" width="8.28515625" style="1" customWidth="1"/>
    <col min="4189" max="4189" width="9.28515625" style="1" customWidth="1"/>
    <col min="4190" max="4196" width="10.140625" style="1" customWidth="1"/>
    <col min="4197" max="4202" width="11.42578125" style="1" customWidth="1"/>
    <col min="4203" max="4203" width="9.28515625" style="1" customWidth="1"/>
    <col min="4204" max="4204" width="6.42578125" style="1" customWidth="1"/>
    <col min="4205" max="4210" width="10.140625" style="1" customWidth="1"/>
    <col min="4211" max="4211" width="8.85546875" style="1" customWidth="1"/>
    <col min="4212" max="4212" width="8.140625" style="1" bestFit="1" customWidth="1"/>
    <col min="4213" max="4213" width="8.28515625" style="1" customWidth="1"/>
    <col min="4214" max="4214" width="8.140625" style="1" bestFit="1" customWidth="1"/>
    <col min="4215" max="4218" width="6.42578125" style="1" customWidth="1"/>
    <col min="4219" max="4220" width="8.140625" style="1" bestFit="1" customWidth="1"/>
    <col min="4221" max="4226" width="9.28515625" style="1" customWidth="1"/>
    <col min="4227" max="4227" width="8.42578125" style="1" customWidth="1"/>
    <col min="4228" max="4228" width="9.42578125" style="1" customWidth="1"/>
    <col min="4229" max="4234" width="8.42578125" style="1" customWidth="1"/>
    <col min="4235" max="4235" width="8.28515625" style="1" customWidth="1"/>
    <col min="4236" max="4243" width="6.42578125" style="1" customWidth="1"/>
    <col min="4244" max="4244" width="8.140625" style="1" bestFit="1" customWidth="1"/>
    <col min="4245" max="4252" width="10.5703125" style="1"/>
    <col min="4253" max="4254" width="12.42578125" style="1" bestFit="1" customWidth="1"/>
    <col min="4255" max="4432" width="10.5703125" style="1"/>
    <col min="4433" max="4433" width="10" style="1" customWidth="1"/>
    <col min="4434" max="4434" width="35.140625" style="1" customWidth="1"/>
    <col min="4435" max="4435" width="11" style="1" customWidth="1"/>
    <col min="4436" max="4436" width="11.28515625" style="1" customWidth="1"/>
    <col min="4437" max="4437" width="10.85546875" style="1" customWidth="1"/>
    <col min="4438" max="4443" width="10.140625" style="1" customWidth="1"/>
    <col min="4444" max="4444" width="8.28515625" style="1" customWidth="1"/>
    <col min="4445" max="4445" width="9.28515625" style="1" customWidth="1"/>
    <col min="4446" max="4452" width="10.140625" style="1" customWidth="1"/>
    <col min="4453" max="4458" width="11.42578125" style="1" customWidth="1"/>
    <col min="4459" max="4459" width="9.28515625" style="1" customWidth="1"/>
    <col min="4460" max="4460" width="6.42578125" style="1" customWidth="1"/>
    <col min="4461" max="4466" width="10.140625" style="1" customWidth="1"/>
    <col min="4467" max="4467" width="8.85546875" style="1" customWidth="1"/>
    <col min="4468" max="4468" width="8.140625" style="1" bestFit="1" customWidth="1"/>
    <col min="4469" max="4469" width="8.28515625" style="1" customWidth="1"/>
    <col min="4470" max="4470" width="8.140625" style="1" bestFit="1" customWidth="1"/>
    <col min="4471" max="4474" width="6.42578125" style="1" customWidth="1"/>
    <col min="4475" max="4476" width="8.140625" style="1" bestFit="1" customWidth="1"/>
    <col min="4477" max="4482" width="9.28515625" style="1" customWidth="1"/>
    <col min="4483" max="4483" width="8.42578125" style="1" customWidth="1"/>
    <col min="4484" max="4484" width="9.42578125" style="1" customWidth="1"/>
    <col min="4485" max="4490" width="8.42578125" style="1" customWidth="1"/>
    <col min="4491" max="4491" width="8.28515625" style="1" customWidth="1"/>
    <col min="4492" max="4499" width="6.42578125" style="1" customWidth="1"/>
    <col min="4500" max="4500" width="8.140625" style="1" bestFit="1" customWidth="1"/>
    <col min="4501" max="4508" width="10.5703125" style="1"/>
    <col min="4509" max="4510" width="12.42578125" style="1" bestFit="1" customWidth="1"/>
    <col min="4511" max="4688" width="10.5703125" style="1"/>
    <col min="4689" max="4689" width="10" style="1" customWidth="1"/>
    <col min="4690" max="4690" width="35.140625" style="1" customWidth="1"/>
    <col min="4691" max="4691" width="11" style="1" customWidth="1"/>
    <col min="4692" max="4692" width="11.28515625" style="1" customWidth="1"/>
    <col min="4693" max="4693" width="10.85546875" style="1" customWidth="1"/>
    <col min="4694" max="4699" width="10.140625" style="1" customWidth="1"/>
    <col min="4700" max="4700" width="8.28515625" style="1" customWidth="1"/>
    <col min="4701" max="4701" width="9.28515625" style="1" customWidth="1"/>
    <col min="4702" max="4708" width="10.140625" style="1" customWidth="1"/>
    <col min="4709" max="4714" width="11.42578125" style="1" customWidth="1"/>
    <col min="4715" max="4715" width="9.28515625" style="1" customWidth="1"/>
    <col min="4716" max="4716" width="6.42578125" style="1" customWidth="1"/>
    <col min="4717" max="4722" width="10.140625" style="1" customWidth="1"/>
    <col min="4723" max="4723" width="8.85546875" style="1" customWidth="1"/>
    <col min="4724" max="4724" width="8.140625" style="1" bestFit="1" customWidth="1"/>
    <col min="4725" max="4725" width="8.28515625" style="1" customWidth="1"/>
    <col min="4726" max="4726" width="8.140625" style="1" bestFit="1" customWidth="1"/>
    <col min="4727" max="4730" width="6.42578125" style="1" customWidth="1"/>
    <col min="4731" max="4732" width="8.140625" style="1" bestFit="1" customWidth="1"/>
    <col min="4733" max="4738" width="9.28515625" style="1" customWidth="1"/>
    <col min="4739" max="4739" width="8.42578125" style="1" customWidth="1"/>
    <col min="4740" max="4740" width="9.42578125" style="1" customWidth="1"/>
    <col min="4741" max="4746" width="8.42578125" style="1" customWidth="1"/>
    <col min="4747" max="4747" width="8.28515625" style="1" customWidth="1"/>
    <col min="4748" max="4755" width="6.42578125" style="1" customWidth="1"/>
    <col min="4756" max="4756" width="8.140625" style="1" bestFit="1" customWidth="1"/>
    <col min="4757" max="4764" width="10.5703125" style="1"/>
    <col min="4765" max="4766" width="12.42578125" style="1" bestFit="1" customWidth="1"/>
    <col min="4767" max="4944" width="10.5703125" style="1"/>
    <col min="4945" max="4945" width="10" style="1" customWidth="1"/>
    <col min="4946" max="4946" width="35.140625" style="1" customWidth="1"/>
    <col min="4947" max="4947" width="11" style="1" customWidth="1"/>
    <col min="4948" max="4948" width="11.28515625" style="1" customWidth="1"/>
    <col min="4949" max="4949" width="10.85546875" style="1" customWidth="1"/>
    <col min="4950" max="4955" width="10.140625" style="1" customWidth="1"/>
    <col min="4956" max="4956" width="8.28515625" style="1" customWidth="1"/>
    <col min="4957" max="4957" width="9.28515625" style="1" customWidth="1"/>
    <col min="4958" max="4964" width="10.140625" style="1" customWidth="1"/>
    <col min="4965" max="4970" width="11.42578125" style="1" customWidth="1"/>
    <col min="4971" max="4971" width="9.28515625" style="1" customWidth="1"/>
    <col min="4972" max="4972" width="6.42578125" style="1" customWidth="1"/>
    <col min="4973" max="4978" width="10.140625" style="1" customWidth="1"/>
    <col min="4979" max="4979" width="8.85546875" style="1" customWidth="1"/>
    <col min="4980" max="4980" width="8.140625" style="1" bestFit="1" customWidth="1"/>
    <col min="4981" max="4981" width="8.28515625" style="1" customWidth="1"/>
    <col min="4982" max="4982" width="8.140625" style="1" bestFit="1" customWidth="1"/>
    <col min="4983" max="4986" width="6.42578125" style="1" customWidth="1"/>
    <col min="4987" max="4988" width="8.140625" style="1" bestFit="1" customWidth="1"/>
    <col min="4989" max="4994" width="9.28515625" style="1" customWidth="1"/>
    <col min="4995" max="4995" width="8.42578125" style="1" customWidth="1"/>
    <col min="4996" max="4996" width="9.42578125" style="1" customWidth="1"/>
    <col min="4997" max="5002" width="8.42578125" style="1" customWidth="1"/>
    <col min="5003" max="5003" width="8.28515625" style="1" customWidth="1"/>
    <col min="5004" max="5011" width="6.42578125" style="1" customWidth="1"/>
    <col min="5012" max="5012" width="8.140625" style="1" bestFit="1" customWidth="1"/>
    <col min="5013" max="5020" width="10.5703125" style="1"/>
    <col min="5021" max="5022" width="12.42578125" style="1" bestFit="1" customWidth="1"/>
    <col min="5023" max="5200" width="10.5703125" style="1"/>
    <col min="5201" max="5201" width="10" style="1" customWidth="1"/>
    <col min="5202" max="5202" width="35.140625" style="1" customWidth="1"/>
    <col min="5203" max="5203" width="11" style="1" customWidth="1"/>
    <col min="5204" max="5204" width="11.28515625" style="1" customWidth="1"/>
    <col min="5205" max="5205" width="10.85546875" style="1" customWidth="1"/>
    <col min="5206" max="5211" width="10.140625" style="1" customWidth="1"/>
    <col min="5212" max="5212" width="8.28515625" style="1" customWidth="1"/>
    <col min="5213" max="5213" width="9.28515625" style="1" customWidth="1"/>
    <col min="5214" max="5220" width="10.140625" style="1" customWidth="1"/>
    <col min="5221" max="5226" width="11.42578125" style="1" customWidth="1"/>
    <col min="5227" max="5227" width="9.28515625" style="1" customWidth="1"/>
    <col min="5228" max="5228" width="6.42578125" style="1" customWidth="1"/>
    <col min="5229" max="5234" width="10.140625" style="1" customWidth="1"/>
    <col min="5235" max="5235" width="8.85546875" style="1" customWidth="1"/>
    <col min="5236" max="5236" width="8.140625" style="1" bestFit="1" customWidth="1"/>
    <col min="5237" max="5237" width="8.28515625" style="1" customWidth="1"/>
    <col min="5238" max="5238" width="8.140625" style="1" bestFit="1" customWidth="1"/>
    <col min="5239" max="5242" width="6.42578125" style="1" customWidth="1"/>
    <col min="5243" max="5244" width="8.140625" style="1" bestFit="1" customWidth="1"/>
    <col min="5245" max="5250" width="9.28515625" style="1" customWidth="1"/>
    <col min="5251" max="5251" width="8.42578125" style="1" customWidth="1"/>
    <col min="5252" max="5252" width="9.42578125" style="1" customWidth="1"/>
    <col min="5253" max="5258" width="8.42578125" style="1" customWidth="1"/>
    <col min="5259" max="5259" width="8.28515625" style="1" customWidth="1"/>
    <col min="5260" max="5267" width="6.42578125" style="1" customWidth="1"/>
    <col min="5268" max="5268" width="8.140625" style="1" bestFit="1" customWidth="1"/>
    <col min="5269" max="5276" width="10.5703125" style="1"/>
    <col min="5277" max="5278" width="12.42578125" style="1" bestFit="1" customWidth="1"/>
    <col min="5279" max="5456" width="10.5703125" style="1"/>
    <col min="5457" max="5457" width="10" style="1" customWidth="1"/>
    <col min="5458" max="5458" width="35.140625" style="1" customWidth="1"/>
    <col min="5459" max="5459" width="11" style="1" customWidth="1"/>
    <col min="5460" max="5460" width="11.28515625" style="1" customWidth="1"/>
    <col min="5461" max="5461" width="10.85546875" style="1" customWidth="1"/>
    <col min="5462" max="5467" width="10.140625" style="1" customWidth="1"/>
    <col min="5468" max="5468" width="8.28515625" style="1" customWidth="1"/>
    <col min="5469" max="5469" width="9.28515625" style="1" customWidth="1"/>
    <col min="5470" max="5476" width="10.140625" style="1" customWidth="1"/>
    <col min="5477" max="5482" width="11.42578125" style="1" customWidth="1"/>
    <col min="5483" max="5483" width="9.28515625" style="1" customWidth="1"/>
    <col min="5484" max="5484" width="6.42578125" style="1" customWidth="1"/>
    <col min="5485" max="5490" width="10.140625" style="1" customWidth="1"/>
    <col min="5491" max="5491" width="8.85546875" style="1" customWidth="1"/>
    <col min="5492" max="5492" width="8.140625" style="1" bestFit="1" customWidth="1"/>
    <col min="5493" max="5493" width="8.28515625" style="1" customWidth="1"/>
    <col min="5494" max="5494" width="8.140625" style="1" bestFit="1" customWidth="1"/>
    <col min="5495" max="5498" width="6.42578125" style="1" customWidth="1"/>
    <col min="5499" max="5500" width="8.140625" style="1" bestFit="1" customWidth="1"/>
    <col min="5501" max="5506" width="9.28515625" style="1" customWidth="1"/>
    <col min="5507" max="5507" width="8.42578125" style="1" customWidth="1"/>
    <col min="5508" max="5508" width="9.42578125" style="1" customWidth="1"/>
    <col min="5509" max="5514" width="8.42578125" style="1" customWidth="1"/>
    <col min="5515" max="5515" width="8.28515625" style="1" customWidth="1"/>
    <col min="5516" max="5523" width="6.42578125" style="1" customWidth="1"/>
    <col min="5524" max="5524" width="8.140625" style="1" bestFit="1" customWidth="1"/>
    <col min="5525" max="5532" width="10.5703125" style="1"/>
    <col min="5533" max="5534" width="12.42578125" style="1" bestFit="1" customWidth="1"/>
    <col min="5535" max="5712" width="10.5703125" style="1"/>
    <col min="5713" max="5713" width="10" style="1" customWidth="1"/>
    <col min="5714" max="5714" width="35.140625" style="1" customWidth="1"/>
    <col min="5715" max="5715" width="11" style="1" customWidth="1"/>
    <col min="5716" max="5716" width="11.28515625" style="1" customWidth="1"/>
    <col min="5717" max="5717" width="10.85546875" style="1" customWidth="1"/>
    <col min="5718" max="5723" width="10.140625" style="1" customWidth="1"/>
    <col min="5724" max="5724" width="8.28515625" style="1" customWidth="1"/>
    <col min="5725" max="5725" width="9.28515625" style="1" customWidth="1"/>
    <col min="5726" max="5732" width="10.140625" style="1" customWidth="1"/>
    <col min="5733" max="5738" width="11.42578125" style="1" customWidth="1"/>
    <col min="5739" max="5739" width="9.28515625" style="1" customWidth="1"/>
    <col min="5740" max="5740" width="6.42578125" style="1" customWidth="1"/>
    <col min="5741" max="5746" width="10.140625" style="1" customWidth="1"/>
    <col min="5747" max="5747" width="8.85546875" style="1" customWidth="1"/>
    <col min="5748" max="5748" width="8.140625" style="1" bestFit="1" customWidth="1"/>
    <col min="5749" max="5749" width="8.28515625" style="1" customWidth="1"/>
    <col min="5750" max="5750" width="8.140625" style="1" bestFit="1" customWidth="1"/>
    <col min="5751" max="5754" width="6.42578125" style="1" customWidth="1"/>
    <col min="5755" max="5756" width="8.140625" style="1" bestFit="1" customWidth="1"/>
    <col min="5757" max="5762" width="9.28515625" style="1" customWidth="1"/>
    <col min="5763" max="5763" width="8.42578125" style="1" customWidth="1"/>
    <col min="5764" max="5764" width="9.42578125" style="1" customWidth="1"/>
    <col min="5765" max="5770" width="8.42578125" style="1" customWidth="1"/>
    <col min="5771" max="5771" width="8.28515625" style="1" customWidth="1"/>
    <col min="5772" max="5779" width="6.42578125" style="1" customWidth="1"/>
    <col min="5780" max="5780" width="8.140625" style="1" bestFit="1" customWidth="1"/>
    <col min="5781" max="5788" width="10.5703125" style="1"/>
    <col min="5789" max="5790" width="12.42578125" style="1" bestFit="1" customWidth="1"/>
    <col min="5791" max="5968" width="10.5703125" style="1"/>
    <col min="5969" max="5969" width="10" style="1" customWidth="1"/>
    <col min="5970" max="5970" width="35.140625" style="1" customWidth="1"/>
    <col min="5971" max="5971" width="11" style="1" customWidth="1"/>
    <col min="5972" max="5972" width="11.28515625" style="1" customWidth="1"/>
    <col min="5973" max="5973" width="10.85546875" style="1" customWidth="1"/>
    <col min="5974" max="5979" width="10.140625" style="1" customWidth="1"/>
    <col min="5980" max="5980" width="8.28515625" style="1" customWidth="1"/>
    <col min="5981" max="5981" width="9.28515625" style="1" customWidth="1"/>
    <col min="5982" max="5988" width="10.140625" style="1" customWidth="1"/>
    <col min="5989" max="5994" width="11.42578125" style="1" customWidth="1"/>
    <col min="5995" max="5995" width="9.28515625" style="1" customWidth="1"/>
    <col min="5996" max="5996" width="6.42578125" style="1" customWidth="1"/>
    <col min="5997" max="6002" width="10.140625" style="1" customWidth="1"/>
    <col min="6003" max="6003" width="8.85546875" style="1" customWidth="1"/>
    <col min="6004" max="6004" width="8.140625" style="1" bestFit="1" customWidth="1"/>
    <col min="6005" max="6005" width="8.28515625" style="1" customWidth="1"/>
    <col min="6006" max="6006" width="8.140625" style="1" bestFit="1" customWidth="1"/>
    <col min="6007" max="6010" width="6.42578125" style="1" customWidth="1"/>
    <col min="6011" max="6012" width="8.140625" style="1" bestFit="1" customWidth="1"/>
    <col min="6013" max="6018" width="9.28515625" style="1" customWidth="1"/>
    <col min="6019" max="6019" width="8.42578125" style="1" customWidth="1"/>
    <col min="6020" max="6020" width="9.42578125" style="1" customWidth="1"/>
    <col min="6021" max="6026" width="8.42578125" style="1" customWidth="1"/>
    <col min="6027" max="6027" width="8.28515625" style="1" customWidth="1"/>
    <col min="6028" max="6035" width="6.42578125" style="1" customWidth="1"/>
    <col min="6036" max="6036" width="8.140625" style="1" bestFit="1" customWidth="1"/>
    <col min="6037" max="6044" width="10.5703125" style="1"/>
    <col min="6045" max="6046" width="12.42578125" style="1" bestFit="1" customWidth="1"/>
    <col min="6047" max="6224" width="10.5703125" style="1"/>
    <col min="6225" max="6225" width="10" style="1" customWidth="1"/>
    <col min="6226" max="6226" width="35.140625" style="1" customWidth="1"/>
    <col min="6227" max="6227" width="11" style="1" customWidth="1"/>
    <col min="6228" max="6228" width="11.28515625" style="1" customWidth="1"/>
    <col min="6229" max="6229" width="10.85546875" style="1" customWidth="1"/>
    <col min="6230" max="6235" width="10.140625" style="1" customWidth="1"/>
    <col min="6236" max="6236" width="8.28515625" style="1" customWidth="1"/>
    <col min="6237" max="6237" width="9.28515625" style="1" customWidth="1"/>
    <col min="6238" max="6244" width="10.140625" style="1" customWidth="1"/>
    <col min="6245" max="6250" width="11.42578125" style="1" customWidth="1"/>
    <col min="6251" max="6251" width="9.28515625" style="1" customWidth="1"/>
    <col min="6252" max="6252" width="6.42578125" style="1" customWidth="1"/>
    <col min="6253" max="6258" width="10.140625" style="1" customWidth="1"/>
    <col min="6259" max="6259" width="8.85546875" style="1" customWidth="1"/>
    <col min="6260" max="6260" width="8.140625" style="1" bestFit="1" customWidth="1"/>
    <col min="6261" max="6261" width="8.28515625" style="1" customWidth="1"/>
    <col min="6262" max="6262" width="8.140625" style="1" bestFit="1" customWidth="1"/>
    <col min="6263" max="6266" width="6.42578125" style="1" customWidth="1"/>
    <col min="6267" max="6268" width="8.140625" style="1" bestFit="1" customWidth="1"/>
    <col min="6269" max="6274" width="9.28515625" style="1" customWidth="1"/>
    <col min="6275" max="6275" width="8.42578125" style="1" customWidth="1"/>
    <col min="6276" max="6276" width="9.42578125" style="1" customWidth="1"/>
    <col min="6277" max="6282" width="8.42578125" style="1" customWidth="1"/>
    <col min="6283" max="6283" width="8.28515625" style="1" customWidth="1"/>
    <col min="6284" max="6291" width="6.42578125" style="1" customWidth="1"/>
    <col min="6292" max="6292" width="8.140625" style="1" bestFit="1" customWidth="1"/>
    <col min="6293" max="6300" width="10.5703125" style="1"/>
    <col min="6301" max="6302" width="12.42578125" style="1" bestFit="1" customWidth="1"/>
    <col min="6303" max="6480" width="10.5703125" style="1"/>
    <col min="6481" max="6481" width="10" style="1" customWidth="1"/>
    <col min="6482" max="6482" width="35.140625" style="1" customWidth="1"/>
    <col min="6483" max="6483" width="11" style="1" customWidth="1"/>
    <col min="6484" max="6484" width="11.28515625" style="1" customWidth="1"/>
    <col min="6485" max="6485" width="10.85546875" style="1" customWidth="1"/>
    <col min="6486" max="6491" width="10.140625" style="1" customWidth="1"/>
    <col min="6492" max="6492" width="8.28515625" style="1" customWidth="1"/>
    <col min="6493" max="6493" width="9.28515625" style="1" customWidth="1"/>
    <col min="6494" max="6500" width="10.140625" style="1" customWidth="1"/>
    <col min="6501" max="6506" width="11.42578125" style="1" customWidth="1"/>
    <col min="6507" max="6507" width="9.28515625" style="1" customWidth="1"/>
    <col min="6508" max="6508" width="6.42578125" style="1" customWidth="1"/>
    <col min="6509" max="6514" width="10.140625" style="1" customWidth="1"/>
    <col min="6515" max="6515" width="8.85546875" style="1" customWidth="1"/>
    <col min="6516" max="6516" width="8.140625" style="1" bestFit="1" customWidth="1"/>
    <col min="6517" max="6517" width="8.28515625" style="1" customWidth="1"/>
    <col min="6518" max="6518" width="8.140625" style="1" bestFit="1" customWidth="1"/>
    <col min="6519" max="6522" width="6.42578125" style="1" customWidth="1"/>
    <col min="6523" max="6524" width="8.140625" style="1" bestFit="1" customWidth="1"/>
    <col min="6525" max="6530" width="9.28515625" style="1" customWidth="1"/>
    <col min="6531" max="6531" width="8.42578125" style="1" customWidth="1"/>
    <col min="6532" max="6532" width="9.42578125" style="1" customWidth="1"/>
    <col min="6533" max="6538" width="8.42578125" style="1" customWidth="1"/>
    <col min="6539" max="6539" width="8.28515625" style="1" customWidth="1"/>
    <col min="6540" max="6547" width="6.42578125" style="1" customWidth="1"/>
    <col min="6548" max="6548" width="8.140625" style="1" bestFit="1" customWidth="1"/>
    <col min="6549" max="6556" width="10.5703125" style="1"/>
    <col min="6557" max="6558" width="12.42578125" style="1" bestFit="1" customWidth="1"/>
    <col min="6559" max="6736" width="10.5703125" style="1"/>
    <col min="6737" max="6737" width="10" style="1" customWidth="1"/>
    <col min="6738" max="6738" width="35.140625" style="1" customWidth="1"/>
    <col min="6739" max="6739" width="11" style="1" customWidth="1"/>
    <col min="6740" max="6740" width="11.28515625" style="1" customWidth="1"/>
    <col min="6741" max="6741" width="10.85546875" style="1" customWidth="1"/>
    <col min="6742" max="6747" width="10.140625" style="1" customWidth="1"/>
    <col min="6748" max="6748" width="8.28515625" style="1" customWidth="1"/>
    <col min="6749" max="6749" width="9.28515625" style="1" customWidth="1"/>
    <col min="6750" max="6756" width="10.140625" style="1" customWidth="1"/>
    <col min="6757" max="6762" width="11.42578125" style="1" customWidth="1"/>
    <col min="6763" max="6763" width="9.28515625" style="1" customWidth="1"/>
    <col min="6764" max="6764" width="6.42578125" style="1" customWidth="1"/>
    <col min="6765" max="6770" width="10.140625" style="1" customWidth="1"/>
    <col min="6771" max="6771" width="8.85546875" style="1" customWidth="1"/>
    <col min="6772" max="6772" width="8.140625" style="1" bestFit="1" customWidth="1"/>
    <col min="6773" max="6773" width="8.28515625" style="1" customWidth="1"/>
    <col min="6774" max="6774" width="8.140625" style="1" bestFit="1" customWidth="1"/>
    <col min="6775" max="6778" width="6.42578125" style="1" customWidth="1"/>
    <col min="6779" max="6780" width="8.140625" style="1" bestFit="1" customWidth="1"/>
    <col min="6781" max="6786" width="9.28515625" style="1" customWidth="1"/>
    <col min="6787" max="6787" width="8.42578125" style="1" customWidth="1"/>
    <col min="6788" max="6788" width="9.42578125" style="1" customWidth="1"/>
    <col min="6789" max="6794" width="8.42578125" style="1" customWidth="1"/>
    <col min="6795" max="6795" width="8.28515625" style="1" customWidth="1"/>
    <col min="6796" max="6803" width="6.42578125" style="1" customWidth="1"/>
    <col min="6804" max="6804" width="8.140625" style="1" bestFit="1" customWidth="1"/>
    <col min="6805" max="6812" width="10.5703125" style="1"/>
    <col min="6813" max="6814" width="12.42578125" style="1" bestFit="1" customWidth="1"/>
    <col min="6815" max="6992" width="10.5703125" style="1"/>
    <col min="6993" max="6993" width="10" style="1" customWidth="1"/>
    <col min="6994" max="6994" width="35.140625" style="1" customWidth="1"/>
    <col min="6995" max="6995" width="11" style="1" customWidth="1"/>
    <col min="6996" max="6996" width="11.28515625" style="1" customWidth="1"/>
    <col min="6997" max="6997" width="10.85546875" style="1" customWidth="1"/>
    <col min="6998" max="7003" width="10.140625" style="1" customWidth="1"/>
    <col min="7004" max="7004" width="8.28515625" style="1" customWidth="1"/>
    <col min="7005" max="7005" width="9.28515625" style="1" customWidth="1"/>
    <col min="7006" max="7012" width="10.140625" style="1" customWidth="1"/>
    <col min="7013" max="7018" width="11.42578125" style="1" customWidth="1"/>
    <col min="7019" max="7019" width="9.28515625" style="1" customWidth="1"/>
    <col min="7020" max="7020" width="6.42578125" style="1" customWidth="1"/>
    <col min="7021" max="7026" width="10.140625" style="1" customWidth="1"/>
    <col min="7027" max="7027" width="8.85546875" style="1" customWidth="1"/>
    <col min="7028" max="7028" width="8.140625" style="1" bestFit="1" customWidth="1"/>
    <col min="7029" max="7029" width="8.28515625" style="1" customWidth="1"/>
    <col min="7030" max="7030" width="8.140625" style="1" bestFit="1" customWidth="1"/>
    <col min="7031" max="7034" width="6.42578125" style="1" customWidth="1"/>
    <col min="7035" max="7036" width="8.140625" style="1" bestFit="1" customWidth="1"/>
    <col min="7037" max="7042" width="9.28515625" style="1" customWidth="1"/>
    <col min="7043" max="7043" width="8.42578125" style="1" customWidth="1"/>
    <col min="7044" max="7044" width="9.42578125" style="1" customWidth="1"/>
    <col min="7045" max="7050" width="8.42578125" style="1" customWidth="1"/>
    <col min="7051" max="7051" width="8.28515625" style="1" customWidth="1"/>
    <col min="7052" max="7059" width="6.42578125" style="1" customWidth="1"/>
    <col min="7060" max="7060" width="8.140625" style="1" bestFit="1" customWidth="1"/>
    <col min="7061" max="7068" width="10.5703125" style="1"/>
    <col min="7069" max="7070" width="12.42578125" style="1" bestFit="1" customWidth="1"/>
    <col min="7071" max="7248" width="10.5703125" style="1"/>
    <col min="7249" max="7249" width="10" style="1" customWidth="1"/>
    <col min="7250" max="7250" width="35.140625" style="1" customWidth="1"/>
    <col min="7251" max="7251" width="11" style="1" customWidth="1"/>
    <col min="7252" max="7252" width="11.28515625" style="1" customWidth="1"/>
    <col min="7253" max="7253" width="10.85546875" style="1" customWidth="1"/>
    <col min="7254" max="7259" width="10.140625" style="1" customWidth="1"/>
    <col min="7260" max="7260" width="8.28515625" style="1" customWidth="1"/>
    <col min="7261" max="7261" width="9.28515625" style="1" customWidth="1"/>
    <col min="7262" max="7268" width="10.140625" style="1" customWidth="1"/>
    <col min="7269" max="7274" width="11.42578125" style="1" customWidth="1"/>
    <col min="7275" max="7275" width="9.28515625" style="1" customWidth="1"/>
    <col min="7276" max="7276" width="6.42578125" style="1" customWidth="1"/>
    <col min="7277" max="7282" width="10.140625" style="1" customWidth="1"/>
    <col min="7283" max="7283" width="8.85546875" style="1" customWidth="1"/>
    <col min="7284" max="7284" width="8.140625" style="1" bestFit="1" customWidth="1"/>
    <col min="7285" max="7285" width="8.28515625" style="1" customWidth="1"/>
    <col min="7286" max="7286" width="8.140625" style="1" bestFit="1" customWidth="1"/>
    <col min="7287" max="7290" width="6.42578125" style="1" customWidth="1"/>
    <col min="7291" max="7292" width="8.140625" style="1" bestFit="1" customWidth="1"/>
    <col min="7293" max="7298" width="9.28515625" style="1" customWidth="1"/>
    <col min="7299" max="7299" width="8.42578125" style="1" customWidth="1"/>
    <col min="7300" max="7300" width="9.42578125" style="1" customWidth="1"/>
    <col min="7301" max="7306" width="8.42578125" style="1" customWidth="1"/>
    <col min="7307" max="7307" width="8.28515625" style="1" customWidth="1"/>
    <col min="7308" max="7315" width="6.42578125" style="1" customWidth="1"/>
    <col min="7316" max="7316" width="8.140625" style="1" bestFit="1" customWidth="1"/>
    <col min="7317" max="7324" width="10.5703125" style="1"/>
    <col min="7325" max="7326" width="12.42578125" style="1" bestFit="1" customWidth="1"/>
    <col min="7327" max="7504" width="10.5703125" style="1"/>
    <col min="7505" max="7505" width="10" style="1" customWidth="1"/>
    <col min="7506" max="7506" width="35.140625" style="1" customWidth="1"/>
    <col min="7507" max="7507" width="11" style="1" customWidth="1"/>
    <col min="7508" max="7508" width="11.28515625" style="1" customWidth="1"/>
    <col min="7509" max="7509" width="10.85546875" style="1" customWidth="1"/>
    <col min="7510" max="7515" width="10.140625" style="1" customWidth="1"/>
    <col min="7516" max="7516" width="8.28515625" style="1" customWidth="1"/>
    <col min="7517" max="7517" width="9.28515625" style="1" customWidth="1"/>
    <col min="7518" max="7524" width="10.140625" style="1" customWidth="1"/>
    <col min="7525" max="7530" width="11.42578125" style="1" customWidth="1"/>
    <col min="7531" max="7531" width="9.28515625" style="1" customWidth="1"/>
    <col min="7532" max="7532" width="6.42578125" style="1" customWidth="1"/>
    <col min="7533" max="7538" width="10.140625" style="1" customWidth="1"/>
    <col min="7539" max="7539" width="8.85546875" style="1" customWidth="1"/>
    <col min="7540" max="7540" width="8.140625" style="1" bestFit="1" customWidth="1"/>
    <col min="7541" max="7541" width="8.28515625" style="1" customWidth="1"/>
    <col min="7542" max="7542" width="8.140625" style="1" bestFit="1" customWidth="1"/>
    <col min="7543" max="7546" width="6.42578125" style="1" customWidth="1"/>
    <col min="7547" max="7548" width="8.140625" style="1" bestFit="1" customWidth="1"/>
    <col min="7549" max="7554" width="9.28515625" style="1" customWidth="1"/>
    <col min="7555" max="7555" width="8.42578125" style="1" customWidth="1"/>
    <col min="7556" max="7556" width="9.42578125" style="1" customWidth="1"/>
    <col min="7557" max="7562" width="8.42578125" style="1" customWidth="1"/>
    <col min="7563" max="7563" width="8.28515625" style="1" customWidth="1"/>
    <col min="7564" max="7571" width="6.42578125" style="1" customWidth="1"/>
    <col min="7572" max="7572" width="8.140625" style="1" bestFit="1" customWidth="1"/>
    <col min="7573" max="7580" width="10.5703125" style="1"/>
    <col min="7581" max="7582" width="12.42578125" style="1" bestFit="1" customWidth="1"/>
    <col min="7583" max="7760" width="10.5703125" style="1"/>
    <col min="7761" max="7761" width="10" style="1" customWidth="1"/>
    <col min="7762" max="7762" width="35.140625" style="1" customWidth="1"/>
    <col min="7763" max="7763" width="11" style="1" customWidth="1"/>
    <col min="7764" max="7764" width="11.28515625" style="1" customWidth="1"/>
    <col min="7765" max="7765" width="10.85546875" style="1" customWidth="1"/>
    <col min="7766" max="7771" width="10.140625" style="1" customWidth="1"/>
    <col min="7772" max="7772" width="8.28515625" style="1" customWidth="1"/>
    <col min="7773" max="7773" width="9.28515625" style="1" customWidth="1"/>
    <col min="7774" max="7780" width="10.140625" style="1" customWidth="1"/>
    <col min="7781" max="7786" width="11.42578125" style="1" customWidth="1"/>
    <col min="7787" max="7787" width="9.28515625" style="1" customWidth="1"/>
    <col min="7788" max="7788" width="6.42578125" style="1" customWidth="1"/>
    <col min="7789" max="7794" width="10.140625" style="1" customWidth="1"/>
    <col min="7795" max="7795" width="8.85546875" style="1" customWidth="1"/>
    <col min="7796" max="7796" width="8.140625" style="1" bestFit="1" customWidth="1"/>
    <col min="7797" max="7797" width="8.28515625" style="1" customWidth="1"/>
    <col min="7798" max="7798" width="8.140625" style="1" bestFit="1" customWidth="1"/>
    <col min="7799" max="7802" width="6.42578125" style="1" customWidth="1"/>
    <col min="7803" max="7804" width="8.140625" style="1" bestFit="1" customWidth="1"/>
    <col min="7805" max="7810" width="9.28515625" style="1" customWidth="1"/>
    <col min="7811" max="7811" width="8.42578125" style="1" customWidth="1"/>
    <col min="7812" max="7812" width="9.42578125" style="1" customWidth="1"/>
    <col min="7813" max="7818" width="8.42578125" style="1" customWidth="1"/>
    <col min="7819" max="7819" width="8.28515625" style="1" customWidth="1"/>
    <col min="7820" max="7827" width="6.42578125" style="1" customWidth="1"/>
    <col min="7828" max="7828" width="8.140625" style="1" bestFit="1" customWidth="1"/>
    <col min="7829" max="7836" width="10.5703125" style="1"/>
    <col min="7837" max="7838" width="12.42578125" style="1" bestFit="1" customWidth="1"/>
    <col min="7839" max="8016" width="10.5703125" style="1"/>
    <col min="8017" max="8017" width="10" style="1" customWidth="1"/>
    <col min="8018" max="8018" width="35.140625" style="1" customWidth="1"/>
    <col min="8019" max="8019" width="11" style="1" customWidth="1"/>
    <col min="8020" max="8020" width="11.28515625" style="1" customWidth="1"/>
    <col min="8021" max="8021" width="10.85546875" style="1" customWidth="1"/>
    <col min="8022" max="8027" width="10.140625" style="1" customWidth="1"/>
    <col min="8028" max="8028" width="8.28515625" style="1" customWidth="1"/>
    <col min="8029" max="8029" width="9.28515625" style="1" customWidth="1"/>
    <col min="8030" max="8036" width="10.140625" style="1" customWidth="1"/>
    <col min="8037" max="8042" width="11.42578125" style="1" customWidth="1"/>
    <col min="8043" max="8043" width="9.28515625" style="1" customWidth="1"/>
    <col min="8044" max="8044" width="6.42578125" style="1" customWidth="1"/>
    <col min="8045" max="8050" width="10.140625" style="1" customWidth="1"/>
    <col min="8051" max="8051" width="8.85546875" style="1" customWidth="1"/>
    <col min="8052" max="8052" width="8.140625" style="1" bestFit="1" customWidth="1"/>
    <col min="8053" max="8053" width="8.28515625" style="1" customWidth="1"/>
    <col min="8054" max="8054" width="8.140625" style="1" bestFit="1" customWidth="1"/>
    <col min="8055" max="8058" width="6.42578125" style="1" customWidth="1"/>
    <col min="8059" max="8060" width="8.140625" style="1" bestFit="1" customWidth="1"/>
    <col min="8061" max="8066" width="9.28515625" style="1" customWidth="1"/>
    <col min="8067" max="8067" width="8.42578125" style="1" customWidth="1"/>
    <col min="8068" max="8068" width="9.42578125" style="1" customWidth="1"/>
    <col min="8069" max="8074" width="8.42578125" style="1" customWidth="1"/>
    <col min="8075" max="8075" width="8.28515625" style="1" customWidth="1"/>
    <col min="8076" max="8083" width="6.42578125" style="1" customWidth="1"/>
    <col min="8084" max="8084" width="8.140625" style="1" bestFit="1" customWidth="1"/>
    <col min="8085" max="8092" width="10.5703125" style="1"/>
    <col min="8093" max="8094" width="12.42578125" style="1" bestFit="1" customWidth="1"/>
    <col min="8095" max="8272" width="10.5703125" style="1"/>
    <col min="8273" max="8273" width="10" style="1" customWidth="1"/>
    <col min="8274" max="8274" width="35.140625" style="1" customWidth="1"/>
    <col min="8275" max="8275" width="11" style="1" customWidth="1"/>
    <col min="8276" max="8276" width="11.28515625" style="1" customWidth="1"/>
    <col min="8277" max="8277" width="10.85546875" style="1" customWidth="1"/>
    <col min="8278" max="8283" width="10.140625" style="1" customWidth="1"/>
    <col min="8284" max="8284" width="8.28515625" style="1" customWidth="1"/>
    <col min="8285" max="8285" width="9.28515625" style="1" customWidth="1"/>
    <col min="8286" max="8292" width="10.140625" style="1" customWidth="1"/>
    <col min="8293" max="8298" width="11.42578125" style="1" customWidth="1"/>
    <col min="8299" max="8299" width="9.28515625" style="1" customWidth="1"/>
    <col min="8300" max="8300" width="6.42578125" style="1" customWidth="1"/>
    <col min="8301" max="8306" width="10.140625" style="1" customWidth="1"/>
    <col min="8307" max="8307" width="8.85546875" style="1" customWidth="1"/>
    <col min="8308" max="8308" width="8.140625" style="1" bestFit="1" customWidth="1"/>
    <col min="8309" max="8309" width="8.28515625" style="1" customWidth="1"/>
    <col min="8310" max="8310" width="8.140625" style="1" bestFit="1" customWidth="1"/>
    <col min="8311" max="8314" width="6.42578125" style="1" customWidth="1"/>
    <col min="8315" max="8316" width="8.140625" style="1" bestFit="1" customWidth="1"/>
    <col min="8317" max="8322" width="9.28515625" style="1" customWidth="1"/>
    <col min="8323" max="8323" width="8.42578125" style="1" customWidth="1"/>
    <col min="8324" max="8324" width="9.42578125" style="1" customWidth="1"/>
    <col min="8325" max="8330" width="8.42578125" style="1" customWidth="1"/>
    <col min="8331" max="8331" width="8.28515625" style="1" customWidth="1"/>
    <col min="8332" max="8339" width="6.42578125" style="1" customWidth="1"/>
    <col min="8340" max="8340" width="8.140625" style="1" bestFit="1" customWidth="1"/>
    <col min="8341" max="8348" width="10.5703125" style="1"/>
    <col min="8349" max="8350" width="12.42578125" style="1" bestFit="1" customWidth="1"/>
    <col min="8351" max="8528" width="10.5703125" style="1"/>
    <col min="8529" max="8529" width="10" style="1" customWidth="1"/>
    <col min="8530" max="8530" width="35.140625" style="1" customWidth="1"/>
    <col min="8531" max="8531" width="11" style="1" customWidth="1"/>
    <col min="8532" max="8532" width="11.28515625" style="1" customWidth="1"/>
    <col min="8533" max="8533" width="10.85546875" style="1" customWidth="1"/>
    <col min="8534" max="8539" width="10.140625" style="1" customWidth="1"/>
    <col min="8540" max="8540" width="8.28515625" style="1" customWidth="1"/>
    <col min="8541" max="8541" width="9.28515625" style="1" customWidth="1"/>
    <col min="8542" max="8548" width="10.140625" style="1" customWidth="1"/>
    <col min="8549" max="8554" width="11.42578125" style="1" customWidth="1"/>
    <col min="8555" max="8555" width="9.28515625" style="1" customWidth="1"/>
    <col min="8556" max="8556" width="6.42578125" style="1" customWidth="1"/>
    <col min="8557" max="8562" width="10.140625" style="1" customWidth="1"/>
    <col min="8563" max="8563" width="8.85546875" style="1" customWidth="1"/>
    <col min="8564" max="8564" width="8.140625" style="1" bestFit="1" customWidth="1"/>
    <col min="8565" max="8565" width="8.28515625" style="1" customWidth="1"/>
    <col min="8566" max="8566" width="8.140625" style="1" bestFit="1" customWidth="1"/>
    <col min="8567" max="8570" width="6.42578125" style="1" customWidth="1"/>
    <col min="8571" max="8572" width="8.140625" style="1" bestFit="1" customWidth="1"/>
    <col min="8573" max="8578" width="9.28515625" style="1" customWidth="1"/>
    <col min="8579" max="8579" width="8.42578125" style="1" customWidth="1"/>
    <col min="8580" max="8580" width="9.42578125" style="1" customWidth="1"/>
    <col min="8581" max="8586" width="8.42578125" style="1" customWidth="1"/>
    <col min="8587" max="8587" width="8.28515625" style="1" customWidth="1"/>
    <col min="8588" max="8595" width="6.42578125" style="1" customWidth="1"/>
    <col min="8596" max="8596" width="8.140625" style="1" bestFit="1" customWidth="1"/>
    <col min="8597" max="8604" width="10.5703125" style="1"/>
    <col min="8605" max="8606" width="12.42578125" style="1" bestFit="1" customWidth="1"/>
    <col min="8607" max="8784" width="10.5703125" style="1"/>
    <col min="8785" max="8785" width="10" style="1" customWidth="1"/>
    <col min="8786" max="8786" width="35.140625" style="1" customWidth="1"/>
    <col min="8787" max="8787" width="11" style="1" customWidth="1"/>
    <col min="8788" max="8788" width="11.28515625" style="1" customWidth="1"/>
    <col min="8789" max="8789" width="10.85546875" style="1" customWidth="1"/>
    <col min="8790" max="8795" width="10.140625" style="1" customWidth="1"/>
    <col min="8796" max="8796" width="8.28515625" style="1" customWidth="1"/>
    <col min="8797" max="8797" width="9.28515625" style="1" customWidth="1"/>
    <col min="8798" max="8804" width="10.140625" style="1" customWidth="1"/>
    <col min="8805" max="8810" width="11.42578125" style="1" customWidth="1"/>
    <col min="8811" max="8811" width="9.28515625" style="1" customWidth="1"/>
    <col min="8812" max="8812" width="6.42578125" style="1" customWidth="1"/>
    <col min="8813" max="8818" width="10.140625" style="1" customWidth="1"/>
    <col min="8819" max="8819" width="8.85546875" style="1" customWidth="1"/>
    <col min="8820" max="8820" width="8.140625" style="1" bestFit="1" customWidth="1"/>
    <col min="8821" max="8821" width="8.28515625" style="1" customWidth="1"/>
    <col min="8822" max="8822" width="8.140625" style="1" bestFit="1" customWidth="1"/>
    <col min="8823" max="8826" width="6.42578125" style="1" customWidth="1"/>
    <col min="8827" max="8828" width="8.140625" style="1" bestFit="1" customWidth="1"/>
    <col min="8829" max="8834" width="9.28515625" style="1" customWidth="1"/>
    <col min="8835" max="8835" width="8.42578125" style="1" customWidth="1"/>
    <col min="8836" max="8836" width="9.42578125" style="1" customWidth="1"/>
    <col min="8837" max="8842" width="8.42578125" style="1" customWidth="1"/>
    <col min="8843" max="8843" width="8.28515625" style="1" customWidth="1"/>
    <col min="8844" max="8851" width="6.42578125" style="1" customWidth="1"/>
    <col min="8852" max="8852" width="8.140625" style="1" bestFit="1" customWidth="1"/>
    <col min="8853" max="8860" width="10.5703125" style="1"/>
    <col min="8861" max="8862" width="12.42578125" style="1" bestFit="1" customWidth="1"/>
    <col min="8863" max="9040" width="10.5703125" style="1"/>
    <col min="9041" max="9041" width="10" style="1" customWidth="1"/>
    <col min="9042" max="9042" width="35.140625" style="1" customWidth="1"/>
    <col min="9043" max="9043" width="11" style="1" customWidth="1"/>
    <col min="9044" max="9044" width="11.28515625" style="1" customWidth="1"/>
    <col min="9045" max="9045" width="10.85546875" style="1" customWidth="1"/>
    <col min="9046" max="9051" width="10.140625" style="1" customWidth="1"/>
    <col min="9052" max="9052" width="8.28515625" style="1" customWidth="1"/>
    <col min="9053" max="9053" width="9.28515625" style="1" customWidth="1"/>
    <col min="9054" max="9060" width="10.140625" style="1" customWidth="1"/>
    <col min="9061" max="9066" width="11.42578125" style="1" customWidth="1"/>
    <col min="9067" max="9067" width="9.28515625" style="1" customWidth="1"/>
    <col min="9068" max="9068" width="6.42578125" style="1" customWidth="1"/>
    <col min="9069" max="9074" width="10.140625" style="1" customWidth="1"/>
    <col min="9075" max="9075" width="8.85546875" style="1" customWidth="1"/>
    <col min="9076" max="9076" width="8.140625" style="1" bestFit="1" customWidth="1"/>
    <col min="9077" max="9077" width="8.28515625" style="1" customWidth="1"/>
    <col min="9078" max="9078" width="8.140625" style="1" bestFit="1" customWidth="1"/>
    <col min="9079" max="9082" width="6.42578125" style="1" customWidth="1"/>
    <col min="9083" max="9084" width="8.140625" style="1" bestFit="1" customWidth="1"/>
    <col min="9085" max="9090" width="9.28515625" style="1" customWidth="1"/>
    <col min="9091" max="9091" width="8.42578125" style="1" customWidth="1"/>
    <col min="9092" max="9092" width="9.42578125" style="1" customWidth="1"/>
    <col min="9093" max="9098" width="8.42578125" style="1" customWidth="1"/>
    <col min="9099" max="9099" width="8.28515625" style="1" customWidth="1"/>
    <col min="9100" max="9107" width="6.42578125" style="1" customWidth="1"/>
    <col min="9108" max="9108" width="8.140625" style="1" bestFit="1" customWidth="1"/>
    <col min="9109" max="9116" width="10.5703125" style="1"/>
    <col min="9117" max="9118" width="12.42578125" style="1" bestFit="1" customWidth="1"/>
    <col min="9119" max="9296" width="10.5703125" style="1"/>
    <col min="9297" max="9297" width="10" style="1" customWidth="1"/>
    <col min="9298" max="9298" width="35.140625" style="1" customWidth="1"/>
    <col min="9299" max="9299" width="11" style="1" customWidth="1"/>
    <col min="9300" max="9300" width="11.28515625" style="1" customWidth="1"/>
    <col min="9301" max="9301" width="10.85546875" style="1" customWidth="1"/>
    <col min="9302" max="9307" width="10.140625" style="1" customWidth="1"/>
    <col min="9308" max="9308" width="8.28515625" style="1" customWidth="1"/>
    <col min="9309" max="9309" width="9.28515625" style="1" customWidth="1"/>
    <col min="9310" max="9316" width="10.140625" style="1" customWidth="1"/>
    <col min="9317" max="9322" width="11.42578125" style="1" customWidth="1"/>
    <col min="9323" max="9323" width="9.28515625" style="1" customWidth="1"/>
    <col min="9324" max="9324" width="6.42578125" style="1" customWidth="1"/>
    <col min="9325" max="9330" width="10.140625" style="1" customWidth="1"/>
    <col min="9331" max="9331" width="8.85546875" style="1" customWidth="1"/>
    <col min="9332" max="9332" width="8.140625" style="1" bestFit="1" customWidth="1"/>
    <col min="9333" max="9333" width="8.28515625" style="1" customWidth="1"/>
    <col min="9334" max="9334" width="8.140625" style="1" bestFit="1" customWidth="1"/>
    <col min="9335" max="9338" width="6.42578125" style="1" customWidth="1"/>
    <col min="9339" max="9340" width="8.140625" style="1" bestFit="1" customWidth="1"/>
    <col min="9341" max="9346" width="9.28515625" style="1" customWidth="1"/>
    <col min="9347" max="9347" width="8.42578125" style="1" customWidth="1"/>
    <col min="9348" max="9348" width="9.42578125" style="1" customWidth="1"/>
    <col min="9349" max="9354" width="8.42578125" style="1" customWidth="1"/>
    <col min="9355" max="9355" width="8.28515625" style="1" customWidth="1"/>
    <col min="9356" max="9363" width="6.42578125" style="1" customWidth="1"/>
    <col min="9364" max="9364" width="8.140625" style="1" bestFit="1" customWidth="1"/>
    <col min="9365" max="9372" width="10.5703125" style="1"/>
    <col min="9373" max="9374" width="12.42578125" style="1" bestFit="1" customWidth="1"/>
    <col min="9375" max="9552" width="10.5703125" style="1"/>
    <col min="9553" max="9553" width="10" style="1" customWidth="1"/>
    <col min="9554" max="9554" width="35.140625" style="1" customWidth="1"/>
    <col min="9555" max="9555" width="11" style="1" customWidth="1"/>
    <col min="9556" max="9556" width="11.28515625" style="1" customWidth="1"/>
    <col min="9557" max="9557" width="10.85546875" style="1" customWidth="1"/>
    <col min="9558" max="9563" width="10.140625" style="1" customWidth="1"/>
    <col min="9564" max="9564" width="8.28515625" style="1" customWidth="1"/>
    <col min="9565" max="9565" width="9.28515625" style="1" customWidth="1"/>
    <col min="9566" max="9572" width="10.140625" style="1" customWidth="1"/>
    <col min="9573" max="9578" width="11.42578125" style="1" customWidth="1"/>
    <col min="9579" max="9579" width="9.28515625" style="1" customWidth="1"/>
    <col min="9580" max="9580" width="6.42578125" style="1" customWidth="1"/>
    <col min="9581" max="9586" width="10.140625" style="1" customWidth="1"/>
    <col min="9587" max="9587" width="8.85546875" style="1" customWidth="1"/>
    <col min="9588" max="9588" width="8.140625" style="1" bestFit="1" customWidth="1"/>
    <col min="9589" max="9589" width="8.28515625" style="1" customWidth="1"/>
    <col min="9590" max="9590" width="8.140625" style="1" bestFit="1" customWidth="1"/>
    <col min="9591" max="9594" width="6.42578125" style="1" customWidth="1"/>
    <col min="9595" max="9596" width="8.140625" style="1" bestFit="1" customWidth="1"/>
    <col min="9597" max="9602" width="9.28515625" style="1" customWidth="1"/>
    <col min="9603" max="9603" width="8.42578125" style="1" customWidth="1"/>
    <col min="9604" max="9604" width="9.42578125" style="1" customWidth="1"/>
    <col min="9605" max="9610" width="8.42578125" style="1" customWidth="1"/>
    <col min="9611" max="9611" width="8.28515625" style="1" customWidth="1"/>
    <col min="9612" max="9619" width="6.42578125" style="1" customWidth="1"/>
    <col min="9620" max="9620" width="8.140625" style="1" bestFit="1" customWidth="1"/>
    <col min="9621" max="9628" width="10.5703125" style="1"/>
    <col min="9629" max="9630" width="12.42578125" style="1" bestFit="1" customWidth="1"/>
    <col min="9631" max="9808" width="10.5703125" style="1"/>
    <col min="9809" max="9809" width="10" style="1" customWidth="1"/>
    <col min="9810" max="9810" width="35.140625" style="1" customWidth="1"/>
    <col min="9811" max="9811" width="11" style="1" customWidth="1"/>
    <col min="9812" max="9812" width="11.28515625" style="1" customWidth="1"/>
    <col min="9813" max="9813" width="10.85546875" style="1" customWidth="1"/>
    <col min="9814" max="9819" width="10.140625" style="1" customWidth="1"/>
    <col min="9820" max="9820" width="8.28515625" style="1" customWidth="1"/>
    <col min="9821" max="9821" width="9.28515625" style="1" customWidth="1"/>
    <col min="9822" max="9828" width="10.140625" style="1" customWidth="1"/>
    <col min="9829" max="9834" width="11.42578125" style="1" customWidth="1"/>
    <col min="9835" max="9835" width="9.28515625" style="1" customWidth="1"/>
    <col min="9836" max="9836" width="6.42578125" style="1" customWidth="1"/>
    <col min="9837" max="9842" width="10.140625" style="1" customWidth="1"/>
    <col min="9843" max="9843" width="8.85546875" style="1" customWidth="1"/>
    <col min="9844" max="9844" width="8.140625" style="1" bestFit="1" customWidth="1"/>
    <col min="9845" max="9845" width="8.28515625" style="1" customWidth="1"/>
    <col min="9846" max="9846" width="8.140625" style="1" bestFit="1" customWidth="1"/>
    <col min="9847" max="9850" width="6.42578125" style="1" customWidth="1"/>
    <col min="9851" max="9852" width="8.140625" style="1" bestFit="1" customWidth="1"/>
    <col min="9853" max="9858" width="9.28515625" style="1" customWidth="1"/>
    <col min="9859" max="9859" width="8.42578125" style="1" customWidth="1"/>
    <col min="9860" max="9860" width="9.42578125" style="1" customWidth="1"/>
    <col min="9861" max="9866" width="8.42578125" style="1" customWidth="1"/>
    <col min="9867" max="9867" width="8.28515625" style="1" customWidth="1"/>
    <col min="9868" max="9875" width="6.42578125" style="1" customWidth="1"/>
    <col min="9876" max="9876" width="8.140625" style="1" bestFit="1" customWidth="1"/>
    <col min="9877" max="9884" width="10.5703125" style="1"/>
    <col min="9885" max="9886" width="12.42578125" style="1" bestFit="1" customWidth="1"/>
    <col min="9887" max="10064" width="10.5703125" style="1"/>
    <col min="10065" max="10065" width="10" style="1" customWidth="1"/>
    <col min="10066" max="10066" width="35.140625" style="1" customWidth="1"/>
    <col min="10067" max="10067" width="11" style="1" customWidth="1"/>
    <col min="10068" max="10068" width="11.28515625" style="1" customWidth="1"/>
    <col min="10069" max="10069" width="10.85546875" style="1" customWidth="1"/>
    <col min="10070" max="10075" width="10.140625" style="1" customWidth="1"/>
    <col min="10076" max="10076" width="8.28515625" style="1" customWidth="1"/>
    <col min="10077" max="10077" width="9.28515625" style="1" customWidth="1"/>
    <col min="10078" max="10084" width="10.140625" style="1" customWidth="1"/>
    <col min="10085" max="10090" width="11.42578125" style="1" customWidth="1"/>
    <col min="10091" max="10091" width="9.28515625" style="1" customWidth="1"/>
    <col min="10092" max="10092" width="6.42578125" style="1" customWidth="1"/>
    <col min="10093" max="10098" width="10.140625" style="1" customWidth="1"/>
    <col min="10099" max="10099" width="8.85546875" style="1" customWidth="1"/>
    <col min="10100" max="10100" width="8.140625" style="1" bestFit="1" customWidth="1"/>
    <col min="10101" max="10101" width="8.28515625" style="1" customWidth="1"/>
    <col min="10102" max="10102" width="8.140625" style="1" bestFit="1" customWidth="1"/>
    <col min="10103" max="10106" width="6.42578125" style="1" customWidth="1"/>
    <col min="10107" max="10108" width="8.140625" style="1" bestFit="1" customWidth="1"/>
    <col min="10109" max="10114" width="9.28515625" style="1" customWidth="1"/>
    <col min="10115" max="10115" width="8.42578125" style="1" customWidth="1"/>
    <col min="10116" max="10116" width="9.42578125" style="1" customWidth="1"/>
    <col min="10117" max="10122" width="8.42578125" style="1" customWidth="1"/>
    <col min="10123" max="10123" width="8.28515625" style="1" customWidth="1"/>
    <col min="10124" max="10131" width="6.42578125" style="1" customWidth="1"/>
    <col min="10132" max="10132" width="8.140625" style="1" bestFit="1" customWidth="1"/>
    <col min="10133" max="10140" width="10.5703125" style="1"/>
    <col min="10141" max="10142" width="12.42578125" style="1" bestFit="1" customWidth="1"/>
    <col min="10143" max="10320" width="10.5703125" style="1"/>
    <col min="10321" max="10321" width="10" style="1" customWidth="1"/>
    <col min="10322" max="10322" width="35.140625" style="1" customWidth="1"/>
    <col min="10323" max="10323" width="11" style="1" customWidth="1"/>
    <col min="10324" max="10324" width="11.28515625" style="1" customWidth="1"/>
    <col min="10325" max="10325" width="10.85546875" style="1" customWidth="1"/>
    <col min="10326" max="10331" width="10.140625" style="1" customWidth="1"/>
    <col min="10332" max="10332" width="8.28515625" style="1" customWidth="1"/>
    <col min="10333" max="10333" width="9.28515625" style="1" customWidth="1"/>
    <col min="10334" max="10340" width="10.140625" style="1" customWidth="1"/>
    <col min="10341" max="10346" width="11.42578125" style="1" customWidth="1"/>
    <col min="10347" max="10347" width="9.28515625" style="1" customWidth="1"/>
    <col min="10348" max="10348" width="6.42578125" style="1" customWidth="1"/>
    <col min="10349" max="10354" width="10.140625" style="1" customWidth="1"/>
    <col min="10355" max="10355" width="8.85546875" style="1" customWidth="1"/>
    <col min="10356" max="10356" width="8.140625" style="1" bestFit="1" customWidth="1"/>
    <col min="10357" max="10357" width="8.28515625" style="1" customWidth="1"/>
    <col min="10358" max="10358" width="8.140625" style="1" bestFit="1" customWidth="1"/>
    <col min="10359" max="10362" width="6.42578125" style="1" customWidth="1"/>
    <col min="10363" max="10364" width="8.140625" style="1" bestFit="1" customWidth="1"/>
    <col min="10365" max="10370" width="9.28515625" style="1" customWidth="1"/>
    <col min="10371" max="10371" width="8.42578125" style="1" customWidth="1"/>
    <col min="10372" max="10372" width="9.42578125" style="1" customWidth="1"/>
    <col min="10373" max="10378" width="8.42578125" style="1" customWidth="1"/>
    <col min="10379" max="10379" width="8.28515625" style="1" customWidth="1"/>
    <col min="10380" max="10387" width="6.42578125" style="1" customWidth="1"/>
    <col min="10388" max="10388" width="8.140625" style="1" bestFit="1" customWidth="1"/>
    <col min="10389" max="10396" width="10.5703125" style="1"/>
    <col min="10397" max="10398" width="12.42578125" style="1" bestFit="1" customWidth="1"/>
    <col min="10399" max="10576" width="10.5703125" style="1"/>
    <col min="10577" max="10577" width="10" style="1" customWidth="1"/>
    <col min="10578" max="10578" width="35.140625" style="1" customWidth="1"/>
    <col min="10579" max="10579" width="11" style="1" customWidth="1"/>
    <col min="10580" max="10580" width="11.28515625" style="1" customWidth="1"/>
    <col min="10581" max="10581" width="10.85546875" style="1" customWidth="1"/>
    <col min="10582" max="10587" width="10.140625" style="1" customWidth="1"/>
    <col min="10588" max="10588" width="8.28515625" style="1" customWidth="1"/>
    <col min="10589" max="10589" width="9.28515625" style="1" customWidth="1"/>
    <col min="10590" max="10596" width="10.140625" style="1" customWidth="1"/>
    <col min="10597" max="10602" width="11.42578125" style="1" customWidth="1"/>
    <col min="10603" max="10603" width="9.28515625" style="1" customWidth="1"/>
    <col min="10604" max="10604" width="6.42578125" style="1" customWidth="1"/>
    <col min="10605" max="10610" width="10.140625" style="1" customWidth="1"/>
    <col min="10611" max="10611" width="8.85546875" style="1" customWidth="1"/>
    <col min="10612" max="10612" width="8.140625" style="1" bestFit="1" customWidth="1"/>
    <col min="10613" max="10613" width="8.28515625" style="1" customWidth="1"/>
    <col min="10614" max="10614" width="8.140625" style="1" bestFit="1" customWidth="1"/>
    <col min="10615" max="10618" width="6.42578125" style="1" customWidth="1"/>
    <col min="10619" max="10620" width="8.140625" style="1" bestFit="1" customWidth="1"/>
    <col min="10621" max="10626" width="9.28515625" style="1" customWidth="1"/>
    <col min="10627" max="10627" width="8.42578125" style="1" customWidth="1"/>
    <col min="10628" max="10628" width="9.42578125" style="1" customWidth="1"/>
    <col min="10629" max="10634" width="8.42578125" style="1" customWidth="1"/>
    <col min="10635" max="10635" width="8.28515625" style="1" customWidth="1"/>
    <col min="10636" max="10643" width="6.42578125" style="1" customWidth="1"/>
    <col min="10644" max="10644" width="8.140625" style="1" bestFit="1" customWidth="1"/>
    <col min="10645" max="10652" width="10.5703125" style="1"/>
    <col min="10653" max="10654" width="12.42578125" style="1" bestFit="1" customWidth="1"/>
    <col min="10655" max="10832" width="10.5703125" style="1"/>
    <col min="10833" max="10833" width="10" style="1" customWidth="1"/>
    <col min="10834" max="10834" width="35.140625" style="1" customWidth="1"/>
    <col min="10835" max="10835" width="11" style="1" customWidth="1"/>
    <col min="10836" max="10836" width="11.28515625" style="1" customWidth="1"/>
    <col min="10837" max="10837" width="10.85546875" style="1" customWidth="1"/>
    <col min="10838" max="10843" width="10.140625" style="1" customWidth="1"/>
    <col min="10844" max="10844" width="8.28515625" style="1" customWidth="1"/>
    <col min="10845" max="10845" width="9.28515625" style="1" customWidth="1"/>
    <col min="10846" max="10852" width="10.140625" style="1" customWidth="1"/>
    <col min="10853" max="10858" width="11.42578125" style="1" customWidth="1"/>
    <col min="10859" max="10859" width="9.28515625" style="1" customWidth="1"/>
    <col min="10860" max="10860" width="6.42578125" style="1" customWidth="1"/>
    <col min="10861" max="10866" width="10.140625" style="1" customWidth="1"/>
    <col min="10867" max="10867" width="8.85546875" style="1" customWidth="1"/>
    <col min="10868" max="10868" width="8.140625" style="1" bestFit="1" customWidth="1"/>
    <col min="10869" max="10869" width="8.28515625" style="1" customWidth="1"/>
    <col min="10870" max="10870" width="8.140625" style="1" bestFit="1" customWidth="1"/>
    <col min="10871" max="10874" width="6.42578125" style="1" customWidth="1"/>
    <col min="10875" max="10876" width="8.140625" style="1" bestFit="1" customWidth="1"/>
    <col min="10877" max="10882" width="9.28515625" style="1" customWidth="1"/>
    <col min="10883" max="10883" width="8.42578125" style="1" customWidth="1"/>
    <col min="10884" max="10884" width="9.42578125" style="1" customWidth="1"/>
    <col min="10885" max="10890" width="8.42578125" style="1" customWidth="1"/>
    <col min="10891" max="10891" width="8.28515625" style="1" customWidth="1"/>
    <col min="10892" max="10899" width="6.42578125" style="1" customWidth="1"/>
    <col min="10900" max="10900" width="8.140625" style="1" bestFit="1" customWidth="1"/>
    <col min="10901" max="10908" width="10.5703125" style="1"/>
    <col min="10909" max="10910" width="12.42578125" style="1" bestFit="1" customWidth="1"/>
    <col min="10911" max="11088" width="10.5703125" style="1"/>
    <col min="11089" max="11089" width="10" style="1" customWidth="1"/>
    <col min="11090" max="11090" width="35.140625" style="1" customWidth="1"/>
    <col min="11091" max="11091" width="11" style="1" customWidth="1"/>
    <col min="11092" max="11092" width="11.28515625" style="1" customWidth="1"/>
    <col min="11093" max="11093" width="10.85546875" style="1" customWidth="1"/>
    <col min="11094" max="11099" width="10.140625" style="1" customWidth="1"/>
    <col min="11100" max="11100" width="8.28515625" style="1" customWidth="1"/>
    <col min="11101" max="11101" width="9.28515625" style="1" customWidth="1"/>
    <col min="11102" max="11108" width="10.140625" style="1" customWidth="1"/>
    <col min="11109" max="11114" width="11.42578125" style="1" customWidth="1"/>
    <col min="11115" max="11115" width="9.28515625" style="1" customWidth="1"/>
    <col min="11116" max="11116" width="6.42578125" style="1" customWidth="1"/>
    <col min="11117" max="11122" width="10.140625" style="1" customWidth="1"/>
    <col min="11123" max="11123" width="8.85546875" style="1" customWidth="1"/>
    <col min="11124" max="11124" width="8.140625" style="1" bestFit="1" customWidth="1"/>
    <col min="11125" max="11125" width="8.28515625" style="1" customWidth="1"/>
    <col min="11126" max="11126" width="8.140625" style="1" bestFit="1" customWidth="1"/>
    <col min="11127" max="11130" width="6.42578125" style="1" customWidth="1"/>
    <col min="11131" max="11132" width="8.140625" style="1" bestFit="1" customWidth="1"/>
    <col min="11133" max="11138" width="9.28515625" style="1" customWidth="1"/>
    <col min="11139" max="11139" width="8.42578125" style="1" customWidth="1"/>
    <col min="11140" max="11140" width="9.42578125" style="1" customWidth="1"/>
    <col min="11141" max="11146" width="8.42578125" style="1" customWidth="1"/>
    <col min="11147" max="11147" width="8.28515625" style="1" customWidth="1"/>
    <col min="11148" max="11155" width="6.42578125" style="1" customWidth="1"/>
    <col min="11156" max="11156" width="8.140625" style="1" bestFit="1" customWidth="1"/>
    <col min="11157" max="11164" width="10.5703125" style="1"/>
    <col min="11165" max="11166" width="12.42578125" style="1" bestFit="1" customWidth="1"/>
    <col min="11167" max="11344" width="10.5703125" style="1"/>
    <col min="11345" max="11345" width="10" style="1" customWidth="1"/>
    <col min="11346" max="11346" width="35.140625" style="1" customWidth="1"/>
    <col min="11347" max="11347" width="11" style="1" customWidth="1"/>
    <col min="11348" max="11348" width="11.28515625" style="1" customWidth="1"/>
    <col min="11349" max="11349" width="10.85546875" style="1" customWidth="1"/>
    <col min="11350" max="11355" width="10.140625" style="1" customWidth="1"/>
    <col min="11356" max="11356" width="8.28515625" style="1" customWidth="1"/>
    <col min="11357" max="11357" width="9.28515625" style="1" customWidth="1"/>
    <col min="11358" max="11364" width="10.140625" style="1" customWidth="1"/>
    <col min="11365" max="11370" width="11.42578125" style="1" customWidth="1"/>
    <col min="11371" max="11371" width="9.28515625" style="1" customWidth="1"/>
    <col min="11372" max="11372" width="6.42578125" style="1" customWidth="1"/>
    <col min="11373" max="11378" width="10.140625" style="1" customWidth="1"/>
    <col min="11379" max="11379" width="8.85546875" style="1" customWidth="1"/>
    <col min="11380" max="11380" width="8.140625" style="1" bestFit="1" customWidth="1"/>
    <col min="11381" max="11381" width="8.28515625" style="1" customWidth="1"/>
    <col min="11382" max="11382" width="8.140625" style="1" bestFit="1" customWidth="1"/>
    <col min="11383" max="11386" width="6.42578125" style="1" customWidth="1"/>
    <col min="11387" max="11388" width="8.140625" style="1" bestFit="1" customWidth="1"/>
    <col min="11389" max="11394" width="9.28515625" style="1" customWidth="1"/>
    <col min="11395" max="11395" width="8.42578125" style="1" customWidth="1"/>
    <col min="11396" max="11396" width="9.42578125" style="1" customWidth="1"/>
    <col min="11397" max="11402" width="8.42578125" style="1" customWidth="1"/>
    <col min="11403" max="11403" width="8.28515625" style="1" customWidth="1"/>
    <col min="11404" max="11411" width="6.42578125" style="1" customWidth="1"/>
    <col min="11412" max="11412" width="8.140625" style="1" bestFit="1" customWidth="1"/>
    <col min="11413" max="11420" width="10.5703125" style="1"/>
    <col min="11421" max="11422" width="12.42578125" style="1" bestFit="1" customWidth="1"/>
    <col min="11423" max="11600" width="10.5703125" style="1"/>
    <col min="11601" max="11601" width="10" style="1" customWidth="1"/>
    <col min="11602" max="11602" width="35.140625" style="1" customWidth="1"/>
    <col min="11603" max="11603" width="11" style="1" customWidth="1"/>
    <col min="11604" max="11604" width="11.28515625" style="1" customWidth="1"/>
    <col min="11605" max="11605" width="10.85546875" style="1" customWidth="1"/>
    <col min="11606" max="11611" width="10.140625" style="1" customWidth="1"/>
    <col min="11612" max="11612" width="8.28515625" style="1" customWidth="1"/>
    <col min="11613" max="11613" width="9.28515625" style="1" customWidth="1"/>
    <col min="11614" max="11620" width="10.140625" style="1" customWidth="1"/>
    <col min="11621" max="11626" width="11.42578125" style="1" customWidth="1"/>
    <col min="11627" max="11627" width="9.28515625" style="1" customWidth="1"/>
    <col min="11628" max="11628" width="6.42578125" style="1" customWidth="1"/>
    <col min="11629" max="11634" width="10.140625" style="1" customWidth="1"/>
    <col min="11635" max="11635" width="8.85546875" style="1" customWidth="1"/>
    <col min="11636" max="11636" width="8.140625" style="1" bestFit="1" customWidth="1"/>
    <col min="11637" max="11637" width="8.28515625" style="1" customWidth="1"/>
    <col min="11638" max="11638" width="8.140625" style="1" bestFit="1" customWidth="1"/>
    <col min="11639" max="11642" width="6.42578125" style="1" customWidth="1"/>
    <col min="11643" max="11644" width="8.140625" style="1" bestFit="1" customWidth="1"/>
    <col min="11645" max="11650" width="9.28515625" style="1" customWidth="1"/>
    <col min="11651" max="11651" width="8.42578125" style="1" customWidth="1"/>
    <col min="11652" max="11652" width="9.42578125" style="1" customWidth="1"/>
    <col min="11653" max="11658" width="8.42578125" style="1" customWidth="1"/>
    <col min="11659" max="11659" width="8.28515625" style="1" customWidth="1"/>
    <col min="11660" max="11667" width="6.42578125" style="1" customWidth="1"/>
    <col min="11668" max="11668" width="8.140625" style="1" bestFit="1" customWidth="1"/>
    <col min="11669" max="11676" width="10.5703125" style="1"/>
    <col min="11677" max="11678" width="12.42578125" style="1" bestFit="1" customWidth="1"/>
    <col min="11679" max="11856" width="10.5703125" style="1"/>
    <col min="11857" max="11857" width="10" style="1" customWidth="1"/>
    <col min="11858" max="11858" width="35.140625" style="1" customWidth="1"/>
    <col min="11859" max="11859" width="11" style="1" customWidth="1"/>
    <col min="11860" max="11860" width="11.28515625" style="1" customWidth="1"/>
    <col min="11861" max="11861" width="10.85546875" style="1" customWidth="1"/>
    <col min="11862" max="11867" width="10.140625" style="1" customWidth="1"/>
    <col min="11868" max="11868" width="8.28515625" style="1" customWidth="1"/>
    <col min="11869" max="11869" width="9.28515625" style="1" customWidth="1"/>
    <col min="11870" max="11876" width="10.140625" style="1" customWidth="1"/>
    <col min="11877" max="11882" width="11.42578125" style="1" customWidth="1"/>
    <col min="11883" max="11883" width="9.28515625" style="1" customWidth="1"/>
    <col min="11884" max="11884" width="6.42578125" style="1" customWidth="1"/>
    <col min="11885" max="11890" width="10.140625" style="1" customWidth="1"/>
    <col min="11891" max="11891" width="8.85546875" style="1" customWidth="1"/>
    <col min="11892" max="11892" width="8.140625" style="1" bestFit="1" customWidth="1"/>
    <col min="11893" max="11893" width="8.28515625" style="1" customWidth="1"/>
    <col min="11894" max="11894" width="8.140625" style="1" bestFit="1" customWidth="1"/>
    <col min="11895" max="11898" width="6.42578125" style="1" customWidth="1"/>
    <col min="11899" max="11900" width="8.140625" style="1" bestFit="1" customWidth="1"/>
    <col min="11901" max="11906" width="9.28515625" style="1" customWidth="1"/>
    <col min="11907" max="11907" width="8.42578125" style="1" customWidth="1"/>
    <col min="11908" max="11908" width="9.42578125" style="1" customWidth="1"/>
    <col min="11909" max="11914" width="8.42578125" style="1" customWidth="1"/>
    <col min="11915" max="11915" width="8.28515625" style="1" customWidth="1"/>
    <col min="11916" max="11923" width="6.42578125" style="1" customWidth="1"/>
    <col min="11924" max="11924" width="8.140625" style="1" bestFit="1" customWidth="1"/>
    <col min="11925" max="11932" width="10.5703125" style="1"/>
    <col min="11933" max="11934" width="12.42578125" style="1" bestFit="1" customWidth="1"/>
    <col min="11935" max="12112" width="10.5703125" style="1"/>
    <col min="12113" max="12113" width="10" style="1" customWidth="1"/>
    <col min="12114" max="12114" width="35.140625" style="1" customWidth="1"/>
    <col min="12115" max="12115" width="11" style="1" customWidth="1"/>
    <col min="12116" max="12116" width="11.28515625" style="1" customWidth="1"/>
    <col min="12117" max="12117" width="10.85546875" style="1" customWidth="1"/>
    <col min="12118" max="12123" width="10.140625" style="1" customWidth="1"/>
    <col min="12124" max="12124" width="8.28515625" style="1" customWidth="1"/>
    <col min="12125" max="12125" width="9.28515625" style="1" customWidth="1"/>
    <col min="12126" max="12132" width="10.140625" style="1" customWidth="1"/>
    <col min="12133" max="12138" width="11.42578125" style="1" customWidth="1"/>
    <col min="12139" max="12139" width="9.28515625" style="1" customWidth="1"/>
    <col min="12140" max="12140" width="6.42578125" style="1" customWidth="1"/>
    <col min="12141" max="12146" width="10.140625" style="1" customWidth="1"/>
    <col min="12147" max="12147" width="8.85546875" style="1" customWidth="1"/>
    <col min="12148" max="12148" width="8.140625" style="1" bestFit="1" customWidth="1"/>
    <col min="12149" max="12149" width="8.28515625" style="1" customWidth="1"/>
    <col min="12150" max="12150" width="8.140625" style="1" bestFit="1" customWidth="1"/>
    <col min="12151" max="12154" width="6.42578125" style="1" customWidth="1"/>
    <col min="12155" max="12156" width="8.140625" style="1" bestFit="1" customWidth="1"/>
    <col min="12157" max="12162" width="9.28515625" style="1" customWidth="1"/>
    <col min="12163" max="12163" width="8.42578125" style="1" customWidth="1"/>
    <col min="12164" max="12164" width="9.42578125" style="1" customWidth="1"/>
    <col min="12165" max="12170" width="8.42578125" style="1" customWidth="1"/>
    <col min="12171" max="12171" width="8.28515625" style="1" customWidth="1"/>
    <col min="12172" max="12179" width="6.42578125" style="1" customWidth="1"/>
    <col min="12180" max="12180" width="8.140625" style="1" bestFit="1" customWidth="1"/>
    <col min="12181" max="12188" width="10.5703125" style="1"/>
    <col min="12189" max="12190" width="12.42578125" style="1" bestFit="1" customWidth="1"/>
    <col min="12191" max="12368" width="10.5703125" style="1"/>
    <col min="12369" max="12369" width="10" style="1" customWidth="1"/>
    <col min="12370" max="12370" width="35.140625" style="1" customWidth="1"/>
    <col min="12371" max="12371" width="11" style="1" customWidth="1"/>
    <col min="12372" max="12372" width="11.28515625" style="1" customWidth="1"/>
    <col min="12373" max="12373" width="10.85546875" style="1" customWidth="1"/>
    <col min="12374" max="12379" width="10.140625" style="1" customWidth="1"/>
    <col min="12380" max="12380" width="8.28515625" style="1" customWidth="1"/>
    <col min="12381" max="12381" width="9.28515625" style="1" customWidth="1"/>
    <col min="12382" max="12388" width="10.140625" style="1" customWidth="1"/>
    <col min="12389" max="12394" width="11.42578125" style="1" customWidth="1"/>
    <col min="12395" max="12395" width="9.28515625" style="1" customWidth="1"/>
    <col min="12396" max="12396" width="6.42578125" style="1" customWidth="1"/>
    <col min="12397" max="12402" width="10.140625" style="1" customWidth="1"/>
    <col min="12403" max="12403" width="8.85546875" style="1" customWidth="1"/>
    <col min="12404" max="12404" width="8.140625" style="1" bestFit="1" customWidth="1"/>
    <col min="12405" max="12405" width="8.28515625" style="1" customWidth="1"/>
    <col min="12406" max="12406" width="8.140625" style="1" bestFit="1" customWidth="1"/>
    <col min="12407" max="12410" width="6.42578125" style="1" customWidth="1"/>
    <col min="12411" max="12412" width="8.140625" style="1" bestFit="1" customWidth="1"/>
    <col min="12413" max="12418" width="9.28515625" style="1" customWidth="1"/>
    <col min="12419" max="12419" width="8.42578125" style="1" customWidth="1"/>
    <col min="12420" max="12420" width="9.42578125" style="1" customWidth="1"/>
    <col min="12421" max="12426" width="8.42578125" style="1" customWidth="1"/>
    <col min="12427" max="12427" width="8.28515625" style="1" customWidth="1"/>
    <col min="12428" max="12435" width="6.42578125" style="1" customWidth="1"/>
    <col min="12436" max="12436" width="8.140625" style="1" bestFit="1" customWidth="1"/>
    <col min="12437" max="12444" width="10.5703125" style="1"/>
    <col min="12445" max="12446" width="12.42578125" style="1" bestFit="1" customWidth="1"/>
    <col min="12447" max="12624" width="10.5703125" style="1"/>
    <col min="12625" max="12625" width="10" style="1" customWidth="1"/>
    <col min="12626" max="12626" width="35.140625" style="1" customWidth="1"/>
    <col min="12627" max="12627" width="11" style="1" customWidth="1"/>
    <col min="12628" max="12628" width="11.28515625" style="1" customWidth="1"/>
    <col min="12629" max="12629" width="10.85546875" style="1" customWidth="1"/>
    <col min="12630" max="12635" width="10.140625" style="1" customWidth="1"/>
    <col min="12636" max="12636" width="8.28515625" style="1" customWidth="1"/>
    <col min="12637" max="12637" width="9.28515625" style="1" customWidth="1"/>
    <col min="12638" max="12644" width="10.140625" style="1" customWidth="1"/>
    <col min="12645" max="12650" width="11.42578125" style="1" customWidth="1"/>
    <col min="12651" max="12651" width="9.28515625" style="1" customWidth="1"/>
    <col min="12652" max="12652" width="6.42578125" style="1" customWidth="1"/>
    <col min="12653" max="12658" width="10.140625" style="1" customWidth="1"/>
    <col min="12659" max="12659" width="8.85546875" style="1" customWidth="1"/>
    <col min="12660" max="12660" width="8.140625" style="1" bestFit="1" customWidth="1"/>
    <col min="12661" max="12661" width="8.28515625" style="1" customWidth="1"/>
    <col min="12662" max="12662" width="8.140625" style="1" bestFit="1" customWidth="1"/>
    <col min="12663" max="12666" width="6.42578125" style="1" customWidth="1"/>
    <col min="12667" max="12668" width="8.140625" style="1" bestFit="1" customWidth="1"/>
    <col min="12669" max="12674" width="9.28515625" style="1" customWidth="1"/>
    <col min="12675" max="12675" width="8.42578125" style="1" customWidth="1"/>
    <col min="12676" max="12676" width="9.42578125" style="1" customWidth="1"/>
    <col min="12677" max="12682" width="8.42578125" style="1" customWidth="1"/>
    <col min="12683" max="12683" width="8.28515625" style="1" customWidth="1"/>
    <col min="12684" max="12691" width="6.42578125" style="1" customWidth="1"/>
    <col min="12692" max="12692" width="8.140625" style="1" bestFit="1" customWidth="1"/>
    <col min="12693" max="12700" width="10.5703125" style="1"/>
    <col min="12701" max="12702" width="12.42578125" style="1" bestFit="1" customWidth="1"/>
    <col min="12703" max="12880" width="10.5703125" style="1"/>
    <col min="12881" max="12881" width="10" style="1" customWidth="1"/>
    <col min="12882" max="12882" width="35.140625" style="1" customWidth="1"/>
    <col min="12883" max="12883" width="11" style="1" customWidth="1"/>
    <col min="12884" max="12884" width="11.28515625" style="1" customWidth="1"/>
    <col min="12885" max="12885" width="10.85546875" style="1" customWidth="1"/>
    <col min="12886" max="12891" width="10.140625" style="1" customWidth="1"/>
    <col min="12892" max="12892" width="8.28515625" style="1" customWidth="1"/>
    <col min="12893" max="12893" width="9.28515625" style="1" customWidth="1"/>
    <col min="12894" max="12900" width="10.140625" style="1" customWidth="1"/>
    <col min="12901" max="12906" width="11.42578125" style="1" customWidth="1"/>
    <col min="12907" max="12907" width="9.28515625" style="1" customWidth="1"/>
    <col min="12908" max="12908" width="6.42578125" style="1" customWidth="1"/>
    <col min="12909" max="12914" width="10.140625" style="1" customWidth="1"/>
    <col min="12915" max="12915" width="8.85546875" style="1" customWidth="1"/>
    <col min="12916" max="12916" width="8.140625" style="1" bestFit="1" customWidth="1"/>
    <col min="12917" max="12917" width="8.28515625" style="1" customWidth="1"/>
    <col min="12918" max="12918" width="8.140625" style="1" bestFit="1" customWidth="1"/>
    <col min="12919" max="12922" width="6.42578125" style="1" customWidth="1"/>
    <col min="12923" max="12924" width="8.140625" style="1" bestFit="1" customWidth="1"/>
    <col min="12925" max="12930" width="9.28515625" style="1" customWidth="1"/>
    <col min="12931" max="12931" width="8.42578125" style="1" customWidth="1"/>
    <col min="12932" max="12932" width="9.42578125" style="1" customWidth="1"/>
    <col min="12933" max="12938" width="8.42578125" style="1" customWidth="1"/>
    <col min="12939" max="12939" width="8.28515625" style="1" customWidth="1"/>
    <col min="12940" max="12947" width="6.42578125" style="1" customWidth="1"/>
    <col min="12948" max="12948" width="8.140625" style="1" bestFit="1" customWidth="1"/>
    <col min="12949" max="12956" width="10.5703125" style="1"/>
    <col min="12957" max="12958" width="12.42578125" style="1" bestFit="1" customWidth="1"/>
    <col min="12959" max="13136" width="10.5703125" style="1"/>
    <col min="13137" max="13137" width="10" style="1" customWidth="1"/>
    <col min="13138" max="13138" width="35.140625" style="1" customWidth="1"/>
    <col min="13139" max="13139" width="11" style="1" customWidth="1"/>
    <col min="13140" max="13140" width="11.28515625" style="1" customWidth="1"/>
    <col min="13141" max="13141" width="10.85546875" style="1" customWidth="1"/>
    <col min="13142" max="13147" width="10.140625" style="1" customWidth="1"/>
    <col min="13148" max="13148" width="8.28515625" style="1" customWidth="1"/>
    <col min="13149" max="13149" width="9.28515625" style="1" customWidth="1"/>
    <col min="13150" max="13156" width="10.140625" style="1" customWidth="1"/>
    <col min="13157" max="13162" width="11.42578125" style="1" customWidth="1"/>
    <col min="13163" max="13163" width="9.28515625" style="1" customWidth="1"/>
    <col min="13164" max="13164" width="6.42578125" style="1" customWidth="1"/>
    <col min="13165" max="13170" width="10.140625" style="1" customWidth="1"/>
    <col min="13171" max="13171" width="8.85546875" style="1" customWidth="1"/>
    <col min="13172" max="13172" width="8.140625" style="1" bestFit="1" customWidth="1"/>
    <col min="13173" max="13173" width="8.28515625" style="1" customWidth="1"/>
    <col min="13174" max="13174" width="8.140625" style="1" bestFit="1" customWidth="1"/>
    <col min="13175" max="13178" width="6.42578125" style="1" customWidth="1"/>
    <col min="13179" max="13180" width="8.140625" style="1" bestFit="1" customWidth="1"/>
    <col min="13181" max="13186" width="9.28515625" style="1" customWidth="1"/>
    <col min="13187" max="13187" width="8.42578125" style="1" customWidth="1"/>
    <col min="13188" max="13188" width="9.42578125" style="1" customWidth="1"/>
    <col min="13189" max="13194" width="8.42578125" style="1" customWidth="1"/>
    <col min="13195" max="13195" width="8.28515625" style="1" customWidth="1"/>
    <col min="13196" max="13203" width="6.42578125" style="1" customWidth="1"/>
    <col min="13204" max="13204" width="8.140625" style="1" bestFit="1" customWidth="1"/>
    <col min="13205" max="13212" width="10.5703125" style="1"/>
    <col min="13213" max="13214" width="12.42578125" style="1" bestFit="1" customWidth="1"/>
    <col min="13215" max="13392" width="10.5703125" style="1"/>
    <col min="13393" max="13393" width="10" style="1" customWidth="1"/>
    <col min="13394" max="13394" width="35.140625" style="1" customWidth="1"/>
    <col min="13395" max="13395" width="11" style="1" customWidth="1"/>
    <col min="13396" max="13396" width="11.28515625" style="1" customWidth="1"/>
    <col min="13397" max="13397" width="10.85546875" style="1" customWidth="1"/>
    <col min="13398" max="13403" width="10.140625" style="1" customWidth="1"/>
    <col min="13404" max="13404" width="8.28515625" style="1" customWidth="1"/>
    <col min="13405" max="13405" width="9.28515625" style="1" customWidth="1"/>
    <col min="13406" max="13412" width="10.140625" style="1" customWidth="1"/>
    <col min="13413" max="13418" width="11.42578125" style="1" customWidth="1"/>
    <col min="13419" max="13419" width="9.28515625" style="1" customWidth="1"/>
    <col min="13420" max="13420" width="6.42578125" style="1" customWidth="1"/>
    <col min="13421" max="13426" width="10.140625" style="1" customWidth="1"/>
    <col min="13427" max="13427" width="8.85546875" style="1" customWidth="1"/>
    <col min="13428" max="13428" width="8.140625" style="1" bestFit="1" customWidth="1"/>
    <col min="13429" max="13429" width="8.28515625" style="1" customWidth="1"/>
    <col min="13430" max="13430" width="8.140625" style="1" bestFit="1" customWidth="1"/>
    <col min="13431" max="13434" width="6.42578125" style="1" customWidth="1"/>
    <col min="13435" max="13436" width="8.140625" style="1" bestFit="1" customWidth="1"/>
    <col min="13437" max="13442" width="9.28515625" style="1" customWidth="1"/>
    <col min="13443" max="13443" width="8.42578125" style="1" customWidth="1"/>
    <col min="13444" max="13444" width="9.42578125" style="1" customWidth="1"/>
    <col min="13445" max="13450" width="8.42578125" style="1" customWidth="1"/>
    <col min="13451" max="13451" width="8.28515625" style="1" customWidth="1"/>
    <col min="13452" max="13459" width="6.42578125" style="1" customWidth="1"/>
    <col min="13460" max="13460" width="8.140625" style="1" bestFit="1" customWidth="1"/>
    <col min="13461" max="13468" width="10.5703125" style="1"/>
    <col min="13469" max="13470" width="12.42578125" style="1" bestFit="1" customWidth="1"/>
    <col min="13471" max="13648" width="10.5703125" style="1"/>
    <col min="13649" max="13649" width="10" style="1" customWidth="1"/>
    <col min="13650" max="13650" width="35.140625" style="1" customWidth="1"/>
    <col min="13651" max="13651" width="11" style="1" customWidth="1"/>
    <col min="13652" max="13652" width="11.28515625" style="1" customWidth="1"/>
    <col min="13653" max="13653" width="10.85546875" style="1" customWidth="1"/>
    <col min="13654" max="13659" width="10.140625" style="1" customWidth="1"/>
    <col min="13660" max="13660" width="8.28515625" style="1" customWidth="1"/>
    <col min="13661" max="13661" width="9.28515625" style="1" customWidth="1"/>
    <col min="13662" max="13668" width="10.140625" style="1" customWidth="1"/>
    <col min="13669" max="13674" width="11.42578125" style="1" customWidth="1"/>
    <col min="13675" max="13675" width="9.28515625" style="1" customWidth="1"/>
    <col min="13676" max="13676" width="6.42578125" style="1" customWidth="1"/>
    <col min="13677" max="13682" width="10.140625" style="1" customWidth="1"/>
    <col min="13683" max="13683" width="8.85546875" style="1" customWidth="1"/>
    <col min="13684" max="13684" width="8.140625" style="1" bestFit="1" customWidth="1"/>
    <col min="13685" max="13685" width="8.28515625" style="1" customWidth="1"/>
    <col min="13686" max="13686" width="8.140625" style="1" bestFit="1" customWidth="1"/>
    <col min="13687" max="13690" width="6.42578125" style="1" customWidth="1"/>
    <col min="13691" max="13692" width="8.140625" style="1" bestFit="1" customWidth="1"/>
    <col min="13693" max="13698" width="9.28515625" style="1" customWidth="1"/>
    <col min="13699" max="13699" width="8.42578125" style="1" customWidth="1"/>
    <col min="13700" max="13700" width="9.42578125" style="1" customWidth="1"/>
    <col min="13701" max="13706" width="8.42578125" style="1" customWidth="1"/>
    <col min="13707" max="13707" width="8.28515625" style="1" customWidth="1"/>
    <col min="13708" max="13715" width="6.42578125" style="1" customWidth="1"/>
    <col min="13716" max="13716" width="8.140625" style="1" bestFit="1" customWidth="1"/>
    <col min="13717" max="13724" width="10.5703125" style="1"/>
    <col min="13725" max="13726" width="12.42578125" style="1" bestFit="1" customWidth="1"/>
    <col min="13727" max="13904" width="10.5703125" style="1"/>
    <col min="13905" max="13905" width="10" style="1" customWidth="1"/>
    <col min="13906" max="13906" width="35.140625" style="1" customWidth="1"/>
    <col min="13907" max="13907" width="11" style="1" customWidth="1"/>
    <col min="13908" max="13908" width="11.28515625" style="1" customWidth="1"/>
    <col min="13909" max="13909" width="10.85546875" style="1" customWidth="1"/>
    <col min="13910" max="13915" width="10.140625" style="1" customWidth="1"/>
    <col min="13916" max="13916" width="8.28515625" style="1" customWidth="1"/>
    <col min="13917" max="13917" width="9.28515625" style="1" customWidth="1"/>
    <col min="13918" max="13924" width="10.140625" style="1" customWidth="1"/>
    <col min="13925" max="13930" width="11.42578125" style="1" customWidth="1"/>
    <col min="13931" max="13931" width="9.28515625" style="1" customWidth="1"/>
    <col min="13932" max="13932" width="6.42578125" style="1" customWidth="1"/>
    <col min="13933" max="13938" width="10.140625" style="1" customWidth="1"/>
    <col min="13939" max="13939" width="8.85546875" style="1" customWidth="1"/>
    <col min="13940" max="13940" width="8.140625" style="1" bestFit="1" customWidth="1"/>
    <col min="13941" max="13941" width="8.28515625" style="1" customWidth="1"/>
    <col min="13942" max="13942" width="8.140625" style="1" bestFit="1" customWidth="1"/>
    <col min="13943" max="13946" width="6.42578125" style="1" customWidth="1"/>
    <col min="13947" max="13948" width="8.140625" style="1" bestFit="1" customWidth="1"/>
    <col min="13949" max="13954" width="9.28515625" style="1" customWidth="1"/>
    <col min="13955" max="13955" width="8.42578125" style="1" customWidth="1"/>
    <col min="13956" max="13956" width="9.42578125" style="1" customWidth="1"/>
    <col min="13957" max="13962" width="8.42578125" style="1" customWidth="1"/>
    <col min="13963" max="13963" width="8.28515625" style="1" customWidth="1"/>
    <col min="13964" max="13971" width="6.42578125" style="1" customWidth="1"/>
    <col min="13972" max="13972" width="8.140625" style="1" bestFit="1" customWidth="1"/>
    <col min="13973" max="13980" width="10.5703125" style="1"/>
    <col min="13981" max="13982" width="12.42578125" style="1" bestFit="1" customWidth="1"/>
    <col min="13983" max="14160" width="10.5703125" style="1"/>
    <col min="14161" max="14161" width="10" style="1" customWidth="1"/>
    <col min="14162" max="14162" width="35.140625" style="1" customWidth="1"/>
    <col min="14163" max="14163" width="11" style="1" customWidth="1"/>
    <col min="14164" max="14164" width="11.28515625" style="1" customWidth="1"/>
    <col min="14165" max="14165" width="10.85546875" style="1" customWidth="1"/>
    <col min="14166" max="14171" width="10.140625" style="1" customWidth="1"/>
    <col min="14172" max="14172" width="8.28515625" style="1" customWidth="1"/>
    <col min="14173" max="14173" width="9.28515625" style="1" customWidth="1"/>
    <col min="14174" max="14180" width="10.140625" style="1" customWidth="1"/>
    <col min="14181" max="14186" width="11.42578125" style="1" customWidth="1"/>
    <col min="14187" max="14187" width="9.28515625" style="1" customWidth="1"/>
    <col min="14188" max="14188" width="6.42578125" style="1" customWidth="1"/>
    <col min="14189" max="14194" width="10.140625" style="1" customWidth="1"/>
    <col min="14195" max="14195" width="8.85546875" style="1" customWidth="1"/>
    <col min="14196" max="14196" width="8.140625" style="1" bestFit="1" customWidth="1"/>
    <col min="14197" max="14197" width="8.28515625" style="1" customWidth="1"/>
    <col min="14198" max="14198" width="8.140625" style="1" bestFit="1" customWidth="1"/>
    <col min="14199" max="14202" width="6.42578125" style="1" customWidth="1"/>
    <col min="14203" max="14204" width="8.140625" style="1" bestFit="1" customWidth="1"/>
    <col min="14205" max="14210" width="9.28515625" style="1" customWidth="1"/>
    <col min="14211" max="14211" width="8.42578125" style="1" customWidth="1"/>
    <col min="14212" max="14212" width="9.42578125" style="1" customWidth="1"/>
    <col min="14213" max="14218" width="8.42578125" style="1" customWidth="1"/>
    <col min="14219" max="14219" width="8.28515625" style="1" customWidth="1"/>
    <col min="14220" max="14227" width="6.42578125" style="1" customWidth="1"/>
    <col min="14228" max="14228" width="8.140625" style="1" bestFit="1" customWidth="1"/>
    <col min="14229" max="14236" width="10.5703125" style="1"/>
    <col min="14237" max="14238" width="12.42578125" style="1" bestFit="1" customWidth="1"/>
    <col min="14239" max="14416" width="10.5703125" style="1"/>
    <col min="14417" max="14417" width="10" style="1" customWidth="1"/>
    <col min="14418" max="14418" width="35.140625" style="1" customWidth="1"/>
    <col min="14419" max="14419" width="11" style="1" customWidth="1"/>
    <col min="14420" max="14420" width="11.28515625" style="1" customWidth="1"/>
    <col min="14421" max="14421" width="10.85546875" style="1" customWidth="1"/>
    <col min="14422" max="14427" width="10.140625" style="1" customWidth="1"/>
    <col min="14428" max="14428" width="8.28515625" style="1" customWidth="1"/>
    <col min="14429" max="14429" width="9.28515625" style="1" customWidth="1"/>
    <col min="14430" max="14436" width="10.140625" style="1" customWidth="1"/>
    <col min="14437" max="14442" width="11.42578125" style="1" customWidth="1"/>
    <col min="14443" max="14443" width="9.28515625" style="1" customWidth="1"/>
    <col min="14444" max="14444" width="6.42578125" style="1" customWidth="1"/>
    <col min="14445" max="14450" width="10.140625" style="1" customWidth="1"/>
    <col min="14451" max="14451" width="8.85546875" style="1" customWidth="1"/>
    <col min="14452" max="14452" width="8.140625" style="1" bestFit="1" customWidth="1"/>
    <col min="14453" max="14453" width="8.28515625" style="1" customWidth="1"/>
    <col min="14454" max="14454" width="8.140625" style="1" bestFit="1" customWidth="1"/>
    <col min="14455" max="14458" width="6.42578125" style="1" customWidth="1"/>
    <col min="14459" max="14460" width="8.140625" style="1" bestFit="1" customWidth="1"/>
    <col min="14461" max="14466" width="9.28515625" style="1" customWidth="1"/>
    <col min="14467" max="14467" width="8.42578125" style="1" customWidth="1"/>
    <col min="14468" max="14468" width="9.42578125" style="1" customWidth="1"/>
    <col min="14469" max="14474" width="8.42578125" style="1" customWidth="1"/>
    <col min="14475" max="14475" width="8.28515625" style="1" customWidth="1"/>
    <col min="14476" max="14483" width="6.42578125" style="1" customWidth="1"/>
    <col min="14484" max="14484" width="8.140625" style="1" bestFit="1" customWidth="1"/>
    <col min="14485" max="14492" width="10.5703125" style="1"/>
    <col min="14493" max="14494" width="12.42578125" style="1" bestFit="1" customWidth="1"/>
    <col min="14495" max="14672" width="10.5703125" style="1"/>
    <col min="14673" max="14673" width="10" style="1" customWidth="1"/>
    <col min="14674" max="14674" width="35.140625" style="1" customWidth="1"/>
    <col min="14675" max="14675" width="11" style="1" customWidth="1"/>
    <col min="14676" max="14676" width="11.28515625" style="1" customWidth="1"/>
    <col min="14677" max="14677" width="10.85546875" style="1" customWidth="1"/>
    <col min="14678" max="14683" width="10.140625" style="1" customWidth="1"/>
    <col min="14684" max="14684" width="8.28515625" style="1" customWidth="1"/>
    <col min="14685" max="14685" width="9.28515625" style="1" customWidth="1"/>
    <col min="14686" max="14692" width="10.140625" style="1" customWidth="1"/>
    <col min="14693" max="14698" width="11.42578125" style="1" customWidth="1"/>
    <col min="14699" max="14699" width="9.28515625" style="1" customWidth="1"/>
    <col min="14700" max="14700" width="6.42578125" style="1" customWidth="1"/>
    <col min="14701" max="14706" width="10.140625" style="1" customWidth="1"/>
    <col min="14707" max="14707" width="8.85546875" style="1" customWidth="1"/>
    <col min="14708" max="14708" width="8.140625" style="1" bestFit="1" customWidth="1"/>
    <col min="14709" max="14709" width="8.28515625" style="1" customWidth="1"/>
    <col min="14710" max="14710" width="8.140625" style="1" bestFit="1" customWidth="1"/>
    <col min="14711" max="14714" width="6.42578125" style="1" customWidth="1"/>
    <col min="14715" max="14716" width="8.140625" style="1" bestFit="1" customWidth="1"/>
    <col min="14717" max="14722" width="9.28515625" style="1" customWidth="1"/>
    <col min="14723" max="14723" width="8.42578125" style="1" customWidth="1"/>
    <col min="14724" max="14724" width="9.42578125" style="1" customWidth="1"/>
    <col min="14725" max="14730" width="8.42578125" style="1" customWidth="1"/>
    <col min="14731" max="14731" width="8.28515625" style="1" customWidth="1"/>
    <col min="14732" max="14739" width="6.42578125" style="1" customWidth="1"/>
    <col min="14740" max="14740" width="8.140625" style="1" bestFit="1" customWidth="1"/>
    <col min="14741" max="14748" width="10.5703125" style="1"/>
    <col min="14749" max="14750" width="12.42578125" style="1" bestFit="1" customWidth="1"/>
    <col min="14751" max="14928" width="10.5703125" style="1"/>
    <col min="14929" max="14929" width="10" style="1" customWidth="1"/>
    <col min="14930" max="14930" width="35.140625" style="1" customWidth="1"/>
    <col min="14931" max="14931" width="11" style="1" customWidth="1"/>
    <col min="14932" max="14932" width="11.28515625" style="1" customWidth="1"/>
    <col min="14933" max="14933" width="10.85546875" style="1" customWidth="1"/>
    <col min="14934" max="14939" width="10.140625" style="1" customWidth="1"/>
    <col min="14940" max="14940" width="8.28515625" style="1" customWidth="1"/>
    <col min="14941" max="14941" width="9.28515625" style="1" customWidth="1"/>
    <col min="14942" max="14948" width="10.140625" style="1" customWidth="1"/>
    <col min="14949" max="14954" width="11.42578125" style="1" customWidth="1"/>
    <col min="14955" max="14955" width="9.28515625" style="1" customWidth="1"/>
    <col min="14956" max="14956" width="6.42578125" style="1" customWidth="1"/>
    <col min="14957" max="14962" width="10.140625" style="1" customWidth="1"/>
    <col min="14963" max="14963" width="8.85546875" style="1" customWidth="1"/>
    <col min="14964" max="14964" width="8.140625" style="1" bestFit="1" customWidth="1"/>
    <col min="14965" max="14965" width="8.28515625" style="1" customWidth="1"/>
    <col min="14966" max="14966" width="8.140625" style="1" bestFit="1" customWidth="1"/>
    <col min="14967" max="14970" width="6.42578125" style="1" customWidth="1"/>
    <col min="14971" max="14972" width="8.140625" style="1" bestFit="1" customWidth="1"/>
    <col min="14973" max="14978" width="9.28515625" style="1" customWidth="1"/>
    <col min="14979" max="14979" width="8.42578125" style="1" customWidth="1"/>
    <col min="14980" max="14980" width="9.42578125" style="1" customWidth="1"/>
    <col min="14981" max="14986" width="8.42578125" style="1" customWidth="1"/>
    <col min="14987" max="14987" width="8.28515625" style="1" customWidth="1"/>
    <col min="14988" max="14995" width="6.42578125" style="1" customWidth="1"/>
    <col min="14996" max="14996" width="8.140625" style="1" bestFit="1" customWidth="1"/>
    <col min="14997" max="15004" width="10.5703125" style="1"/>
    <col min="15005" max="15006" width="12.42578125" style="1" bestFit="1" customWidth="1"/>
    <col min="15007" max="15184" width="10.5703125" style="1"/>
    <col min="15185" max="15185" width="10" style="1" customWidth="1"/>
    <col min="15186" max="15186" width="35.140625" style="1" customWidth="1"/>
    <col min="15187" max="15187" width="11" style="1" customWidth="1"/>
    <col min="15188" max="15188" width="11.28515625" style="1" customWidth="1"/>
    <col min="15189" max="15189" width="10.85546875" style="1" customWidth="1"/>
    <col min="15190" max="15195" width="10.140625" style="1" customWidth="1"/>
    <col min="15196" max="15196" width="8.28515625" style="1" customWidth="1"/>
    <col min="15197" max="15197" width="9.28515625" style="1" customWidth="1"/>
    <col min="15198" max="15204" width="10.140625" style="1" customWidth="1"/>
    <col min="15205" max="15210" width="11.42578125" style="1" customWidth="1"/>
    <col min="15211" max="15211" width="9.28515625" style="1" customWidth="1"/>
    <col min="15212" max="15212" width="6.42578125" style="1" customWidth="1"/>
    <col min="15213" max="15218" width="10.140625" style="1" customWidth="1"/>
    <col min="15219" max="15219" width="8.85546875" style="1" customWidth="1"/>
    <col min="15220" max="15220" width="8.140625" style="1" bestFit="1" customWidth="1"/>
    <col min="15221" max="15221" width="8.28515625" style="1" customWidth="1"/>
    <col min="15222" max="15222" width="8.140625" style="1" bestFit="1" customWidth="1"/>
    <col min="15223" max="15226" width="6.42578125" style="1" customWidth="1"/>
    <col min="15227" max="15228" width="8.140625" style="1" bestFit="1" customWidth="1"/>
    <col min="15229" max="15234" width="9.28515625" style="1" customWidth="1"/>
    <col min="15235" max="15235" width="8.42578125" style="1" customWidth="1"/>
    <col min="15236" max="15236" width="9.42578125" style="1" customWidth="1"/>
    <col min="15237" max="15242" width="8.42578125" style="1" customWidth="1"/>
    <col min="15243" max="15243" width="8.28515625" style="1" customWidth="1"/>
    <col min="15244" max="15251" width="6.42578125" style="1" customWidth="1"/>
    <col min="15252" max="15252" width="8.140625" style="1" bestFit="1" customWidth="1"/>
    <col min="15253" max="15260" width="10.5703125" style="1"/>
    <col min="15261" max="15262" width="12.42578125" style="1" bestFit="1" customWidth="1"/>
    <col min="15263" max="15440" width="10.5703125" style="1"/>
    <col min="15441" max="15441" width="10" style="1" customWidth="1"/>
    <col min="15442" max="15442" width="35.140625" style="1" customWidth="1"/>
    <col min="15443" max="15443" width="11" style="1" customWidth="1"/>
    <col min="15444" max="15444" width="11.28515625" style="1" customWidth="1"/>
    <col min="15445" max="15445" width="10.85546875" style="1" customWidth="1"/>
    <col min="15446" max="15451" width="10.140625" style="1" customWidth="1"/>
    <col min="15452" max="15452" width="8.28515625" style="1" customWidth="1"/>
    <col min="15453" max="15453" width="9.28515625" style="1" customWidth="1"/>
    <col min="15454" max="15460" width="10.140625" style="1" customWidth="1"/>
    <col min="15461" max="15466" width="11.42578125" style="1" customWidth="1"/>
    <col min="15467" max="15467" width="9.28515625" style="1" customWidth="1"/>
    <col min="15468" max="15468" width="6.42578125" style="1" customWidth="1"/>
    <col min="15469" max="15474" width="10.140625" style="1" customWidth="1"/>
    <col min="15475" max="15475" width="8.85546875" style="1" customWidth="1"/>
    <col min="15476" max="15476" width="8.140625" style="1" bestFit="1" customWidth="1"/>
    <col min="15477" max="15477" width="8.28515625" style="1" customWidth="1"/>
    <col min="15478" max="15478" width="8.140625" style="1" bestFit="1" customWidth="1"/>
    <col min="15479" max="15482" width="6.42578125" style="1" customWidth="1"/>
    <col min="15483" max="15484" width="8.140625" style="1" bestFit="1" customWidth="1"/>
    <col min="15485" max="15490" width="9.28515625" style="1" customWidth="1"/>
    <col min="15491" max="15491" width="8.42578125" style="1" customWidth="1"/>
    <col min="15492" max="15492" width="9.42578125" style="1" customWidth="1"/>
    <col min="15493" max="15498" width="8.42578125" style="1" customWidth="1"/>
    <col min="15499" max="15499" width="8.28515625" style="1" customWidth="1"/>
    <col min="15500" max="15507" width="6.42578125" style="1" customWidth="1"/>
    <col min="15508" max="15508" width="8.140625" style="1" bestFit="1" customWidth="1"/>
    <col min="15509" max="15516" width="10.5703125" style="1"/>
    <col min="15517" max="15518" width="12.42578125" style="1" bestFit="1" customWidth="1"/>
    <col min="15519" max="15696" width="10.5703125" style="1"/>
    <col min="15697" max="15697" width="10" style="1" customWidth="1"/>
    <col min="15698" max="15698" width="35.140625" style="1" customWidth="1"/>
    <col min="15699" max="15699" width="11" style="1" customWidth="1"/>
    <col min="15700" max="15700" width="11.28515625" style="1" customWidth="1"/>
    <col min="15701" max="15701" width="10.85546875" style="1" customWidth="1"/>
    <col min="15702" max="15707" width="10.140625" style="1" customWidth="1"/>
    <col min="15708" max="15708" width="8.28515625" style="1" customWidth="1"/>
    <col min="15709" max="15709" width="9.28515625" style="1" customWidth="1"/>
    <col min="15710" max="15716" width="10.140625" style="1" customWidth="1"/>
    <col min="15717" max="15722" width="11.42578125" style="1" customWidth="1"/>
    <col min="15723" max="15723" width="9.28515625" style="1" customWidth="1"/>
    <col min="15724" max="15724" width="6.42578125" style="1" customWidth="1"/>
    <col min="15725" max="15730" width="10.140625" style="1" customWidth="1"/>
    <col min="15731" max="15731" width="8.85546875" style="1" customWidth="1"/>
    <col min="15732" max="15732" width="8.140625" style="1" bestFit="1" customWidth="1"/>
    <col min="15733" max="15733" width="8.28515625" style="1" customWidth="1"/>
    <col min="15734" max="15734" width="8.140625" style="1" bestFit="1" customWidth="1"/>
    <col min="15735" max="15738" width="6.42578125" style="1" customWidth="1"/>
    <col min="15739" max="15740" width="8.140625" style="1" bestFit="1" customWidth="1"/>
    <col min="15741" max="15746" width="9.28515625" style="1" customWidth="1"/>
    <col min="15747" max="15747" width="8.42578125" style="1" customWidth="1"/>
    <col min="15748" max="15748" width="9.42578125" style="1" customWidth="1"/>
    <col min="15749" max="15754" width="8.42578125" style="1" customWidth="1"/>
    <col min="15755" max="15755" width="8.28515625" style="1" customWidth="1"/>
    <col min="15756" max="15763" width="6.42578125" style="1" customWidth="1"/>
    <col min="15764" max="15764" width="8.140625" style="1" bestFit="1" customWidth="1"/>
    <col min="15765" max="15772" width="10.5703125" style="1"/>
    <col min="15773" max="15774" width="12.42578125" style="1" bestFit="1" customWidth="1"/>
    <col min="15775" max="15952" width="10.5703125" style="1"/>
    <col min="15953" max="15953" width="10" style="1" customWidth="1"/>
    <col min="15954" max="15954" width="35.140625" style="1" customWidth="1"/>
    <col min="15955" max="15955" width="11" style="1" customWidth="1"/>
    <col min="15956" max="15956" width="11.28515625" style="1" customWidth="1"/>
    <col min="15957" max="15957" width="10.85546875" style="1" customWidth="1"/>
    <col min="15958" max="15963" width="10.140625" style="1" customWidth="1"/>
    <col min="15964" max="15964" width="8.28515625" style="1" customWidth="1"/>
    <col min="15965" max="15965" width="9.28515625" style="1" customWidth="1"/>
    <col min="15966" max="15972" width="10.140625" style="1" customWidth="1"/>
    <col min="15973" max="15978" width="11.42578125" style="1" customWidth="1"/>
    <col min="15979" max="15979" width="9.28515625" style="1" customWidth="1"/>
    <col min="15980" max="15980" width="6.42578125" style="1" customWidth="1"/>
    <col min="15981" max="15986" width="10.140625" style="1" customWidth="1"/>
    <col min="15987" max="15987" width="8.85546875" style="1" customWidth="1"/>
    <col min="15988" max="15988" width="8.140625" style="1" bestFit="1" customWidth="1"/>
    <col min="15989" max="15989" width="8.28515625" style="1" customWidth="1"/>
    <col min="15990" max="15990" width="8.140625" style="1" bestFit="1" customWidth="1"/>
    <col min="15991" max="15994" width="6.42578125" style="1" customWidth="1"/>
    <col min="15995" max="15996" width="8.140625" style="1" bestFit="1" customWidth="1"/>
    <col min="15997" max="16002" width="9.28515625" style="1" customWidth="1"/>
    <col min="16003" max="16003" width="8.42578125" style="1" customWidth="1"/>
    <col min="16004" max="16004" width="9.42578125" style="1" customWidth="1"/>
    <col min="16005" max="16010" width="8.42578125" style="1" customWidth="1"/>
    <col min="16011" max="16011" width="8.28515625" style="1" customWidth="1"/>
    <col min="16012" max="16019" width="6.42578125" style="1" customWidth="1"/>
    <col min="16020" max="16020" width="8.140625" style="1" bestFit="1" customWidth="1"/>
    <col min="16021" max="16028" width="10.5703125" style="1"/>
    <col min="16029" max="16030" width="12.42578125" style="1" bestFit="1" customWidth="1"/>
    <col min="16031" max="16208" width="10.5703125" style="1"/>
    <col min="16209" max="16209" width="10" style="1" customWidth="1"/>
    <col min="16210" max="16210" width="35.140625" style="1" customWidth="1"/>
    <col min="16211" max="16211" width="11" style="1" customWidth="1"/>
    <col min="16212" max="16212" width="11.28515625" style="1" customWidth="1"/>
    <col min="16213" max="16213" width="10.85546875" style="1" customWidth="1"/>
    <col min="16214" max="16219" width="10.140625" style="1" customWidth="1"/>
    <col min="16220" max="16220" width="8.28515625" style="1" customWidth="1"/>
    <col min="16221" max="16221" width="9.28515625" style="1" customWidth="1"/>
    <col min="16222" max="16228" width="10.140625" style="1" customWidth="1"/>
    <col min="16229" max="16234" width="11.42578125" style="1" customWidth="1"/>
    <col min="16235" max="16235" width="9.28515625" style="1" customWidth="1"/>
    <col min="16236" max="16236" width="6.42578125" style="1" customWidth="1"/>
    <col min="16237" max="16242" width="10.140625" style="1" customWidth="1"/>
    <col min="16243" max="16243" width="8.85546875" style="1" customWidth="1"/>
    <col min="16244" max="16244" width="8.140625" style="1" bestFit="1" customWidth="1"/>
    <col min="16245" max="16245" width="8.28515625" style="1" customWidth="1"/>
    <col min="16246" max="16246" width="8.140625" style="1" bestFit="1" customWidth="1"/>
    <col min="16247" max="16250" width="6.42578125" style="1" customWidth="1"/>
    <col min="16251" max="16252" width="8.140625" style="1" bestFit="1" customWidth="1"/>
    <col min="16253" max="16258" width="9.28515625" style="1" customWidth="1"/>
    <col min="16259" max="16259" width="8.42578125" style="1" customWidth="1"/>
    <col min="16260" max="16260" width="9.42578125" style="1" customWidth="1"/>
    <col min="16261" max="16266" width="8.42578125" style="1" customWidth="1"/>
    <col min="16267" max="16267" width="8.28515625" style="1" customWidth="1"/>
    <col min="16268" max="16275" width="6.42578125" style="1" customWidth="1"/>
    <col min="16276" max="16276" width="8.140625" style="1" bestFit="1" customWidth="1"/>
    <col min="16277" max="16284" width="10.5703125" style="1"/>
    <col min="16285" max="16286" width="12.42578125" style="1" bestFit="1" customWidth="1"/>
    <col min="16287" max="16384" width="10.5703125" style="1"/>
  </cols>
  <sheetData>
    <row r="1" spans="1:160" ht="15.75" thickBot="1">
      <c r="A1" s="7" t="s">
        <v>92</v>
      </c>
    </row>
    <row r="2" spans="1:160" s="7" customFormat="1" ht="15" customHeight="1" thickBot="1">
      <c r="B2" s="28"/>
      <c r="C2" s="29"/>
      <c r="D2" s="29"/>
      <c r="E2" s="31"/>
      <c r="F2" s="41"/>
      <c r="G2" s="66" t="s">
        <v>0</v>
      </c>
      <c r="H2" s="67"/>
      <c r="I2" s="67"/>
      <c r="J2" s="67"/>
      <c r="K2" s="67"/>
      <c r="L2" s="67"/>
      <c r="M2" s="68"/>
      <c r="N2" s="33"/>
      <c r="O2" s="41"/>
      <c r="P2" s="66" t="s">
        <v>0</v>
      </c>
      <c r="Q2" s="67"/>
      <c r="R2" s="67"/>
      <c r="S2" s="67"/>
      <c r="T2" s="67"/>
      <c r="U2" s="67"/>
      <c r="V2" s="68"/>
      <c r="W2" s="33"/>
      <c r="X2" s="41"/>
      <c r="Y2" s="41"/>
      <c r="Z2" s="41"/>
      <c r="AA2" s="41"/>
      <c r="AB2" s="41"/>
      <c r="AC2" s="41"/>
      <c r="AD2" s="41"/>
      <c r="AE2" s="40"/>
      <c r="AF2" s="40"/>
      <c r="AG2" s="66"/>
      <c r="AH2" s="67"/>
      <c r="AI2" s="67"/>
      <c r="AJ2" s="67"/>
      <c r="AK2" s="67"/>
      <c r="AL2" s="67"/>
      <c r="AM2" s="68"/>
      <c r="AN2" s="40"/>
      <c r="AO2" s="33"/>
      <c r="AP2" s="66"/>
      <c r="AQ2" s="67"/>
      <c r="AR2" s="67"/>
      <c r="AS2" s="67"/>
      <c r="AT2" s="67"/>
      <c r="AU2" s="67"/>
      <c r="AV2" s="68"/>
      <c r="AW2" s="40"/>
      <c r="AX2" s="33"/>
      <c r="AY2" s="42"/>
      <c r="AZ2" s="66"/>
      <c r="BA2" s="67"/>
      <c r="BB2" s="67"/>
      <c r="BC2" s="67"/>
      <c r="BD2" s="67"/>
      <c r="BE2" s="67"/>
      <c r="BF2" s="68"/>
      <c r="BG2" s="33"/>
      <c r="BH2" s="42"/>
      <c r="BI2" s="66"/>
      <c r="BJ2" s="67"/>
      <c r="BK2" s="67"/>
      <c r="BL2" s="67"/>
      <c r="BM2" s="67"/>
      <c r="BN2" s="67"/>
      <c r="BO2" s="68"/>
      <c r="BP2" s="33"/>
      <c r="BQ2" s="42"/>
      <c r="BR2" s="66"/>
      <c r="BS2" s="67"/>
      <c r="BT2" s="67"/>
      <c r="BU2" s="67"/>
      <c r="BV2" s="67"/>
      <c r="BW2" s="67"/>
      <c r="BX2" s="68"/>
      <c r="BY2" s="33"/>
      <c r="BZ2" s="41"/>
      <c r="CA2" s="66"/>
      <c r="CB2" s="67"/>
      <c r="CC2" s="67"/>
      <c r="CD2" s="67"/>
      <c r="CE2" s="67"/>
      <c r="CF2" s="67"/>
      <c r="CG2" s="68"/>
      <c r="CH2" s="33"/>
      <c r="CI2" s="41"/>
      <c r="CJ2" s="66"/>
      <c r="CK2" s="67"/>
      <c r="CL2" s="67"/>
      <c r="CM2" s="67"/>
      <c r="CN2" s="67"/>
      <c r="CO2" s="67"/>
      <c r="CP2" s="68"/>
      <c r="CQ2" s="33"/>
      <c r="CR2" s="41"/>
      <c r="CS2" s="41"/>
      <c r="CT2" s="41"/>
      <c r="CU2" s="41"/>
      <c r="CV2" s="41"/>
      <c r="CW2" s="41"/>
      <c r="CX2" s="41"/>
      <c r="CY2" s="40"/>
      <c r="CZ2" s="33"/>
      <c r="DA2" s="66"/>
      <c r="DB2" s="67"/>
      <c r="DC2" s="67"/>
      <c r="DD2" s="67"/>
      <c r="DE2" s="67"/>
      <c r="DF2" s="67"/>
      <c r="DG2" s="68"/>
      <c r="DH2" s="40"/>
      <c r="DI2" s="33"/>
      <c r="DJ2" s="66"/>
      <c r="DK2" s="67"/>
      <c r="DL2" s="67"/>
      <c r="DM2" s="67"/>
      <c r="DN2" s="67"/>
      <c r="DO2" s="67"/>
      <c r="DP2" s="68"/>
      <c r="DQ2" s="40"/>
      <c r="DR2" s="33"/>
      <c r="DS2" s="42"/>
      <c r="DT2" s="66" t="s">
        <v>0</v>
      </c>
      <c r="DU2" s="67"/>
      <c r="DV2" s="67"/>
      <c r="DW2" s="67"/>
      <c r="DX2" s="67"/>
      <c r="DY2" s="67"/>
      <c r="DZ2" s="68"/>
      <c r="EA2" s="33"/>
      <c r="EB2" s="42"/>
      <c r="EC2" s="66" t="s">
        <v>0</v>
      </c>
      <c r="ED2" s="67"/>
      <c r="EE2" s="67"/>
      <c r="EF2" s="67"/>
      <c r="EG2" s="67"/>
      <c r="EH2" s="67"/>
      <c r="EI2" s="68"/>
      <c r="EJ2" s="33"/>
      <c r="EK2" s="66" t="s">
        <v>0</v>
      </c>
      <c r="EL2" s="67"/>
      <c r="EM2" s="67"/>
      <c r="EN2" s="67"/>
      <c r="EO2" s="67"/>
      <c r="EP2" s="67"/>
      <c r="EQ2" s="68"/>
      <c r="ER2" s="69" t="s">
        <v>1</v>
      </c>
      <c r="ES2" s="67" t="s">
        <v>0</v>
      </c>
      <c r="ET2" s="67"/>
      <c r="EU2" s="67"/>
      <c r="EV2" s="67"/>
      <c r="EW2" s="67"/>
      <c r="EX2" s="67"/>
      <c r="EY2" s="68"/>
      <c r="EZ2" s="6"/>
      <c r="FA2" s="70" t="s">
        <v>2</v>
      </c>
      <c r="FB2" s="70"/>
      <c r="FC2" s="70"/>
      <c r="FD2" s="70"/>
    </row>
    <row r="3" spans="1:160" s="7" customFormat="1" ht="15" customHeight="1" thickBot="1">
      <c r="A3" s="7" t="s">
        <v>91</v>
      </c>
      <c r="B3" s="8" t="s">
        <v>3</v>
      </c>
      <c r="C3" s="9" t="s">
        <v>4</v>
      </c>
      <c r="D3" s="9"/>
      <c r="E3" s="10">
        <v>43922</v>
      </c>
      <c r="F3" s="11" t="s">
        <v>54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34" t="s">
        <v>40</v>
      </c>
      <c r="O3" s="11" t="s">
        <v>55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9</v>
      </c>
      <c r="U3" s="12" t="s">
        <v>10</v>
      </c>
      <c r="V3" s="12" t="s">
        <v>11</v>
      </c>
      <c r="W3" s="34" t="s">
        <v>40</v>
      </c>
      <c r="X3" s="11" t="s">
        <v>68</v>
      </c>
      <c r="Y3" s="12" t="s">
        <v>5</v>
      </c>
      <c r="Z3" s="12" t="s">
        <v>6</v>
      </c>
      <c r="AA3" s="12" t="s">
        <v>7</v>
      </c>
      <c r="AB3" s="12" t="s">
        <v>8</v>
      </c>
      <c r="AC3" s="12" t="s">
        <v>9</v>
      </c>
      <c r="AD3" s="12" t="s">
        <v>10</v>
      </c>
      <c r="AE3" s="12" t="s">
        <v>11</v>
      </c>
      <c r="AF3" s="34" t="s">
        <v>40</v>
      </c>
      <c r="AG3" s="11" t="s">
        <v>56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9</v>
      </c>
      <c r="AM3" s="12" t="s">
        <v>10</v>
      </c>
      <c r="AN3" s="12" t="s">
        <v>11</v>
      </c>
      <c r="AO3" s="34" t="s">
        <v>40</v>
      </c>
      <c r="AP3" s="11" t="s">
        <v>57</v>
      </c>
      <c r="AQ3" s="12" t="s">
        <v>5</v>
      </c>
      <c r="AR3" s="12" t="s">
        <v>6</v>
      </c>
      <c r="AS3" s="12" t="s">
        <v>7</v>
      </c>
      <c r="AT3" s="12" t="s">
        <v>8</v>
      </c>
      <c r="AU3" s="12" t="s">
        <v>9</v>
      </c>
      <c r="AV3" s="12" t="s">
        <v>10</v>
      </c>
      <c r="AW3" s="12" t="s">
        <v>11</v>
      </c>
      <c r="AX3" s="34" t="s">
        <v>40</v>
      </c>
      <c r="AY3" s="11" t="s">
        <v>58</v>
      </c>
      <c r="AZ3" s="12" t="s">
        <v>5</v>
      </c>
      <c r="BA3" s="12" t="s">
        <v>6</v>
      </c>
      <c r="BB3" s="12" t="s">
        <v>7</v>
      </c>
      <c r="BC3" s="12" t="s">
        <v>8</v>
      </c>
      <c r="BD3" s="12" t="s">
        <v>9</v>
      </c>
      <c r="BE3" s="12" t="s">
        <v>10</v>
      </c>
      <c r="BF3" s="12" t="s">
        <v>11</v>
      </c>
      <c r="BG3" s="34" t="s">
        <v>40</v>
      </c>
      <c r="BH3" s="11" t="s">
        <v>59</v>
      </c>
      <c r="BI3" s="12" t="s">
        <v>5</v>
      </c>
      <c r="BJ3" s="12" t="s">
        <v>6</v>
      </c>
      <c r="BK3" s="12" t="s">
        <v>7</v>
      </c>
      <c r="BL3" s="12" t="s">
        <v>8</v>
      </c>
      <c r="BM3" s="12" t="s">
        <v>9</v>
      </c>
      <c r="BN3" s="12" t="s">
        <v>10</v>
      </c>
      <c r="BO3" s="12" t="s">
        <v>11</v>
      </c>
      <c r="BP3" s="34" t="s">
        <v>40</v>
      </c>
      <c r="BQ3" s="11" t="s">
        <v>60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9</v>
      </c>
      <c r="BW3" s="12" t="s">
        <v>10</v>
      </c>
      <c r="BX3" s="12" t="s">
        <v>11</v>
      </c>
      <c r="BY3" s="34" t="s">
        <v>40</v>
      </c>
      <c r="BZ3" s="11" t="s">
        <v>67</v>
      </c>
      <c r="CA3" s="12" t="s">
        <v>5</v>
      </c>
      <c r="CB3" s="12" t="s">
        <v>6</v>
      </c>
      <c r="CC3" s="12" t="s">
        <v>7</v>
      </c>
      <c r="CD3" s="12" t="s">
        <v>8</v>
      </c>
      <c r="CE3" s="12" t="s">
        <v>9</v>
      </c>
      <c r="CF3" s="12" t="s">
        <v>10</v>
      </c>
      <c r="CG3" s="12" t="s">
        <v>11</v>
      </c>
      <c r="CH3" s="34" t="s">
        <v>40</v>
      </c>
      <c r="CI3" s="11" t="s">
        <v>61</v>
      </c>
      <c r="CJ3" s="12" t="s">
        <v>5</v>
      </c>
      <c r="CK3" s="12" t="s">
        <v>6</v>
      </c>
      <c r="CL3" s="12" t="s">
        <v>7</v>
      </c>
      <c r="CM3" s="12" t="s">
        <v>8</v>
      </c>
      <c r="CN3" s="12" t="s">
        <v>9</v>
      </c>
      <c r="CO3" s="12" t="s">
        <v>10</v>
      </c>
      <c r="CP3" s="12" t="s">
        <v>11</v>
      </c>
      <c r="CQ3" s="34" t="s">
        <v>40</v>
      </c>
      <c r="CR3" s="11" t="s">
        <v>62</v>
      </c>
      <c r="CS3" s="12" t="s">
        <v>5</v>
      </c>
      <c r="CT3" s="12" t="s">
        <v>6</v>
      </c>
      <c r="CU3" s="12" t="s">
        <v>7</v>
      </c>
      <c r="CV3" s="12" t="s">
        <v>8</v>
      </c>
      <c r="CW3" s="12" t="s">
        <v>9</v>
      </c>
      <c r="CX3" s="12" t="s">
        <v>10</v>
      </c>
      <c r="CY3" s="12" t="s">
        <v>11</v>
      </c>
      <c r="CZ3" s="34" t="s">
        <v>40</v>
      </c>
      <c r="DA3" s="11" t="s">
        <v>63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9</v>
      </c>
      <c r="DG3" s="12" t="s">
        <v>10</v>
      </c>
      <c r="DH3" s="12" t="s">
        <v>11</v>
      </c>
      <c r="DI3" s="34" t="s">
        <v>40</v>
      </c>
      <c r="DJ3" s="11" t="s">
        <v>64</v>
      </c>
      <c r="DK3" s="12" t="s">
        <v>5</v>
      </c>
      <c r="DL3" s="12" t="s">
        <v>6</v>
      </c>
      <c r="DM3" s="12" t="s">
        <v>7</v>
      </c>
      <c r="DN3" s="12" t="s">
        <v>8</v>
      </c>
      <c r="DO3" s="12" t="s">
        <v>9</v>
      </c>
      <c r="DP3" s="12" t="s">
        <v>10</v>
      </c>
      <c r="DQ3" s="12" t="s">
        <v>11</v>
      </c>
      <c r="DR3" s="34" t="s">
        <v>40</v>
      </c>
      <c r="DS3" s="11" t="s">
        <v>65</v>
      </c>
      <c r="DT3" s="12" t="s">
        <v>5</v>
      </c>
      <c r="DU3" s="12" t="s">
        <v>6</v>
      </c>
      <c r="DV3" s="12" t="s">
        <v>7</v>
      </c>
      <c r="DW3" s="12" t="s">
        <v>8</v>
      </c>
      <c r="DX3" s="12" t="s">
        <v>9</v>
      </c>
      <c r="DY3" s="12" t="s">
        <v>10</v>
      </c>
      <c r="DZ3" s="12" t="s">
        <v>11</v>
      </c>
      <c r="EA3" s="34" t="s">
        <v>40</v>
      </c>
      <c r="EB3" s="11" t="s">
        <v>66</v>
      </c>
      <c r="EC3" s="12" t="s">
        <v>5</v>
      </c>
      <c r="ED3" s="12" t="s">
        <v>6</v>
      </c>
      <c r="EE3" s="12" t="s">
        <v>7</v>
      </c>
      <c r="EF3" s="12" t="s">
        <v>8</v>
      </c>
      <c r="EG3" s="12" t="s">
        <v>9</v>
      </c>
      <c r="EH3" s="12" t="s">
        <v>10</v>
      </c>
      <c r="EI3" s="12" t="s">
        <v>11</v>
      </c>
      <c r="EJ3" s="34" t="s">
        <v>40</v>
      </c>
      <c r="EK3" s="12" t="s">
        <v>5</v>
      </c>
      <c r="EL3" s="12" t="s">
        <v>6</v>
      </c>
      <c r="EM3" s="12" t="s">
        <v>7</v>
      </c>
      <c r="EN3" s="12" t="s">
        <v>8</v>
      </c>
      <c r="EO3" s="12" t="s">
        <v>9</v>
      </c>
      <c r="EP3" s="12" t="s">
        <v>10</v>
      </c>
      <c r="EQ3" s="12" t="s">
        <v>11</v>
      </c>
      <c r="ER3" s="69"/>
      <c r="ES3" s="12" t="s">
        <v>5</v>
      </c>
      <c r="ET3" s="12" t="s">
        <v>6</v>
      </c>
      <c r="EU3" s="12" t="s">
        <v>7</v>
      </c>
      <c r="EV3" s="12" t="s">
        <v>8</v>
      </c>
      <c r="EW3" s="12" t="s">
        <v>9</v>
      </c>
      <c r="EX3" s="12" t="s">
        <v>10</v>
      </c>
      <c r="EY3" s="12" t="s">
        <v>11</v>
      </c>
      <c r="EZ3" s="35" t="s">
        <v>40</v>
      </c>
      <c r="FA3" s="13" t="s">
        <v>12</v>
      </c>
      <c r="FB3" s="13" t="s">
        <v>13</v>
      </c>
      <c r="FC3" s="13" t="s">
        <v>14</v>
      </c>
      <c r="FD3" s="13" t="s">
        <v>15</v>
      </c>
    </row>
    <row r="4" spans="1:160" s="7" customFormat="1" ht="15" customHeight="1">
      <c r="A4" s="7" t="s">
        <v>41</v>
      </c>
      <c r="B4" s="8" t="s">
        <v>3</v>
      </c>
      <c r="C4" s="14" t="s">
        <v>16</v>
      </c>
      <c r="D4" s="15">
        <v>69999.999999999971</v>
      </c>
      <c r="E4" s="43">
        <v>30</v>
      </c>
      <c r="F4" s="57">
        <v>2</v>
      </c>
      <c r="G4" s="16"/>
      <c r="H4" s="16"/>
      <c r="I4" s="16"/>
      <c r="J4" s="16"/>
      <c r="K4" s="16"/>
      <c r="L4" s="16">
        <f t="shared" ref="L4:L23" si="0">SUM(G4:K4)</f>
        <v>0</v>
      </c>
      <c r="M4" s="60">
        <f t="shared" ref="M4:M27" si="1">+L4/F4</f>
        <v>0</v>
      </c>
      <c r="N4" s="36"/>
      <c r="O4" s="58">
        <v>2</v>
      </c>
      <c r="P4" s="16"/>
      <c r="Q4" s="16"/>
      <c r="R4" s="16"/>
      <c r="S4" s="16"/>
      <c r="T4" s="16"/>
      <c r="U4" s="16">
        <f t="shared" ref="U4:U23" si="2">SUM(P4:T4)</f>
        <v>0</v>
      </c>
      <c r="V4" s="17">
        <f t="shared" ref="V4:V26" si="3">+U4/O4</f>
        <v>0</v>
      </c>
      <c r="W4" s="36"/>
      <c r="X4" s="58"/>
      <c r="Y4" s="16"/>
      <c r="Z4" s="16"/>
      <c r="AA4" s="16"/>
      <c r="AB4" s="16"/>
      <c r="AC4" s="16"/>
      <c r="AD4" s="16">
        <f t="shared" ref="AD4:AD23" si="4">SUM(Y4:AC4)</f>
        <v>0</v>
      </c>
      <c r="AE4" s="44" t="e">
        <f t="shared" ref="AE4:AE26" si="5">+AD4/X4</f>
        <v>#DIV/0!</v>
      </c>
      <c r="AF4" s="37"/>
      <c r="AG4" s="16">
        <v>2</v>
      </c>
      <c r="AH4" s="16"/>
      <c r="AI4" s="16"/>
      <c r="AJ4" s="16"/>
      <c r="AK4" s="16"/>
      <c r="AL4" s="16"/>
      <c r="AM4" s="45">
        <f t="shared" ref="AM4:AM23" si="6">SUM(AH4:AL4)</f>
        <v>0</v>
      </c>
      <c r="AN4" s="65">
        <f t="shared" ref="AN4:AN26" si="7">+AM4/AG4</f>
        <v>0</v>
      </c>
      <c r="AO4" s="36"/>
      <c r="AP4" s="16">
        <v>2</v>
      </c>
      <c r="AQ4" s="16"/>
      <c r="AR4" s="16"/>
      <c r="AS4" s="16"/>
      <c r="AT4" s="16"/>
      <c r="AU4" s="16"/>
      <c r="AV4" s="46">
        <f t="shared" ref="AV4:AV23" si="8">SUM(AQ4:AU4)</f>
        <v>0</v>
      </c>
      <c r="AW4" s="65">
        <f t="shared" ref="AW4:AW26" si="9">+AV4/AP4</f>
        <v>0</v>
      </c>
      <c r="AX4" s="36"/>
      <c r="AY4" s="16">
        <v>2</v>
      </c>
      <c r="AZ4" s="16"/>
      <c r="BA4" s="16"/>
      <c r="BB4" s="16"/>
      <c r="BC4" s="16"/>
      <c r="BD4" s="16"/>
      <c r="BE4" s="16">
        <f t="shared" ref="BE4:BE23" si="10">SUM(AZ4:BD4)</f>
        <v>0</v>
      </c>
      <c r="BF4" s="65">
        <f t="shared" ref="BF4:BF26" si="11">+BE4/AY4</f>
        <v>0</v>
      </c>
      <c r="BG4" s="36"/>
      <c r="BH4" s="16">
        <v>2</v>
      </c>
      <c r="BI4" s="16"/>
      <c r="BJ4" s="16"/>
      <c r="BK4" s="16"/>
      <c r="BL4" s="16"/>
      <c r="BM4" s="16"/>
      <c r="BN4" s="16">
        <f t="shared" ref="BN4:BN23" si="12">SUM(BI4:BM4)</f>
        <v>0</v>
      </c>
      <c r="BO4" s="17">
        <f t="shared" ref="BO4:BO26" si="13">+BN4/BH4</f>
        <v>0</v>
      </c>
      <c r="BP4" s="36"/>
      <c r="BQ4" s="16">
        <v>2</v>
      </c>
      <c r="BR4" s="16"/>
      <c r="BS4" s="16"/>
      <c r="BT4" s="16"/>
      <c r="BU4" s="16"/>
      <c r="BV4" s="16"/>
      <c r="BW4" s="16">
        <f t="shared" ref="BW4:BW23" si="14">SUM(BR4:BV4)</f>
        <v>0</v>
      </c>
      <c r="BX4" s="17">
        <f t="shared" ref="BX4:BX26" si="15">+BW4/BQ4</f>
        <v>0</v>
      </c>
      <c r="BY4" s="36"/>
      <c r="BZ4" s="16">
        <v>2</v>
      </c>
      <c r="CA4" s="16"/>
      <c r="CB4" s="16"/>
      <c r="CC4" s="16"/>
      <c r="CD4" s="16"/>
      <c r="CE4" s="16"/>
      <c r="CF4" s="16">
        <f t="shared" ref="CF4:CF23" si="16">SUM(CA4:CE4)</f>
        <v>0</v>
      </c>
      <c r="CG4" s="17">
        <f t="shared" ref="CG4:CG27" si="17">+CF4/BZ4</f>
        <v>0</v>
      </c>
      <c r="CH4" s="36"/>
      <c r="CI4" s="16">
        <v>2</v>
      </c>
      <c r="CJ4" s="16"/>
      <c r="CK4" s="16"/>
      <c r="CL4" s="16"/>
      <c r="CM4" s="16"/>
      <c r="CN4" s="16"/>
      <c r="CO4" s="16">
        <f t="shared" ref="CO4:CO23" si="18">SUM(CJ4:CN4)</f>
        <v>0</v>
      </c>
      <c r="CP4" s="17">
        <f t="shared" ref="CP4:CP27" si="19">+CO4/CI4</f>
        <v>0</v>
      </c>
      <c r="CQ4" s="36"/>
      <c r="CR4" s="16">
        <v>2</v>
      </c>
      <c r="CS4" s="16"/>
      <c r="CT4" s="16"/>
      <c r="CU4" s="16"/>
      <c r="CV4" s="16"/>
      <c r="CW4" s="16"/>
      <c r="CX4" s="16">
        <f t="shared" ref="CX4:CX23" si="20">SUM(CS4:CW4)</f>
        <v>0</v>
      </c>
      <c r="CY4" s="44">
        <f t="shared" ref="CY4:CY27" si="21">+CX4/CR4</f>
        <v>0</v>
      </c>
      <c r="CZ4" s="36"/>
      <c r="DA4" s="16">
        <v>2</v>
      </c>
      <c r="DB4" s="16"/>
      <c r="DC4" s="16"/>
      <c r="DD4" s="16"/>
      <c r="DE4" s="16"/>
      <c r="DF4" s="16"/>
      <c r="DG4" s="45">
        <f t="shared" ref="DG4:DG23" si="22">SUM(DB4:DF4)</f>
        <v>0</v>
      </c>
      <c r="DH4" s="16">
        <f t="shared" ref="DH4:DH27" si="23">+DG4/DA4</f>
        <v>0</v>
      </c>
      <c r="DI4" s="36"/>
      <c r="DJ4" s="16">
        <v>2</v>
      </c>
      <c r="DK4" s="16"/>
      <c r="DL4" s="16"/>
      <c r="DM4" s="16"/>
      <c r="DN4" s="16"/>
      <c r="DO4" s="16"/>
      <c r="DP4" s="46">
        <f t="shared" ref="DP4:DP23" si="24">SUM(DK4:DO4)</f>
        <v>0</v>
      </c>
      <c r="DQ4" s="47">
        <f t="shared" ref="DQ4:DQ26" si="25">+DP4/DJ4</f>
        <v>0</v>
      </c>
      <c r="DR4" s="36"/>
      <c r="DS4" s="16">
        <v>2</v>
      </c>
      <c r="DT4" s="16"/>
      <c r="DU4" s="16"/>
      <c r="DV4" s="16"/>
      <c r="DW4" s="16"/>
      <c r="DX4" s="16"/>
      <c r="DY4" s="16">
        <f t="shared" ref="DY4:DY23" si="26">SUM(DT4:DX4)</f>
        <v>0</v>
      </c>
      <c r="DZ4" s="17">
        <f t="shared" ref="DZ4:DZ26" si="27">+DY4/DS4</f>
        <v>0</v>
      </c>
      <c r="EA4" s="36"/>
      <c r="EB4" s="16">
        <v>2</v>
      </c>
      <c r="EC4" s="16"/>
      <c r="ED4" s="16"/>
      <c r="EE4" s="16"/>
      <c r="EF4" s="16"/>
      <c r="EG4" s="16"/>
      <c r="EH4" s="16">
        <f t="shared" ref="EH4:EH23" si="28">SUM(EC4:EG4)</f>
        <v>0</v>
      </c>
      <c r="EI4" s="17">
        <f t="shared" ref="EI4:EI26" si="29">+EH4/EB4</f>
        <v>0</v>
      </c>
      <c r="EJ4" s="36"/>
      <c r="EK4" s="16"/>
      <c r="EL4" s="16"/>
      <c r="EM4" s="16"/>
      <c r="EN4" s="16"/>
      <c r="EO4" s="16"/>
      <c r="EP4" s="16">
        <f t="shared" ref="EP4:EP23" si="30">SUM(EK4:EO4)</f>
        <v>0</v>
      </c>
      <c r="EQ4" s="17">
        <f>EP4/E4</f>
        <v>0</v>
      </c>
      <c r="ER4" s="18">
        <f t="shared" ref="ER4:ER13" si="31">SUM(EB4,DS4,DJ4,DA4,CR4,CI4,BZ4,BQ4,BH4,AY4,AP4,AG4,X4,O4,F4)</f>
        <v>28</v>
      </c>
      <c r="ES4" s="18">
        <f>SUM(EC4+DT4+DK4+DB4+CS4+CJ4+CA4+BR4+BI4+AZ4+AQ4+AH4+Y4+P4+G4)</f>
        <v>0</v>
      </c>
      <c r="ET4" s="18">
        <f t="shared" ref="ET4:ET23" si="32">+CB4+CK4+CT4+DC4+DL4+DU4+ED4+EL4</f>
        <v>0</v>
      </c>
      <c r="EU4" s="18">
        <f t="shared" ref="EU4:EU23" si="33">+CC4+CL4+CU4+DD4+DM4+DV4+EE4+EM4</f>
        <v>0</v>
      </c>
      <c r="EV4" s="18">
        <f t="shared" ref="EV4:EV23" si="34">+CD4+CM4+CV4+DE4+DN4+DW4+EF4+EN4</f>
        <v>0</v>
      </c>
      <c r="EW4" s="18">
        <f t="shared" ref="EW4:EW23" si="35">+CE4+CN4+CW4+DF4+DO4+DX4+EG4+EO4</f>
        <v>0</v>
      </c>
      <c r="EX4" s="16">
        <f t="shared" ref="EX4:EX23" si="36">SUM(ES4:EW4)</f>
        <v>0</v>
      </c>
      <c r="EY4" s="17">
        <f t="shared" ref="EY4:EY23" si="37">+EX4/ER4</f>
        <v>0</v>
      </c>
      <c r="EZ4" s="38">
        <f t="shared" ref="EZ4:EZ23" si="38">CH4+CQ4+CZ4+DI4+DR4</f>
        <v>0</v>
      </c>
      <c r="FA4" s="19"/>
      <c r="FB4" s="20"/>
      <c r="FC4" s="20"/>
      <c r="FD4" s="20"/>
    </row>
    <row r="5" spans="1:160" s="7" customFormat="1" ht="15" customHeight="1">
      <c r="B5" s="8" t="s">
        <v>3</v>
      </c>
      <c r="C5" s="21" t="s">
        <v>17</v>
      </c>
      <c r="D5" s="15">
        <v>69999.999999999971</v>
      </c>
      <c r="E5" s="48">
        <v>0</v>
      </c>
      <c r="F5" s="59"/>
      <c r="G5" s="16"/>
      <c r="H5" s="16"/>
      <c r="I5" s="16"/>
      <c r="J5" s="16"/>
      <c r="K5" s="16"/>
      <c r="L5" s="16">
        <f t="shared" si="0"/>
        <v>0</v>
      </c>
      <c r="M5" s="60" t="e">
        <f t="shared" si="1"/>
        <v>#DIV/0!</v>
      </c>
      <c r="N5" s="36"/>
      <c r="O5" s="16"/>
      <c r="P5" s="16"/>
      <c r="Q5" s="16"/>
      <c r="R5" s="16"/>
      <c r="S5" s="16"/>
      <c r="T5" s="16"/>
      <c r="U5" s="16">
        <f t="shared" si="2"/>
        <v>0</v>
      </c>
      <c r="V5" s="17" t="e">
        <f t="shared" si="3"/>
        <v>#DIV/0!</v>
      </c>
      <c r="W5" s="36"/>
      <c r="X5" s="16"/>
      <c r="Y5" s="16"/>
      <c r="Z5" s="16"/>
      <c r="AA5" s="16"/>
      <c r="AB5" s="16"/>
      <c r="AC5" s="16"/>
      <c r="AD5" s="16">
        <f t="shared" si="4"/>
        <v>0</v>
      </c>
      <c r="AE5" s="44" t="e">
        <f t="shared" si="5"/>
        <v>#DIV/0!</v>
      </c>
      <c r="AF5" s="37"/>
      <c r="AG5" s="16"/>
      <c r="AH5" s="16"/>
      <c r="AI5" s="16"/>
      <c r="AJ5" s="16"/>
      <c r="AK5" s="16"/>
      <c r="AL5" s="16"/>
      <c r="AM5" s="45">
        <f t="shared" si="6"/>
        <v>0</v>
      </c>
      <c r="AN5" s="65" t="e">
        <f t="shared" si="7"/>
        <v>#DIV/0!</v>
      </c>
      <c r="AO5" s="36"/>
      <c r="AP5" s="16"/>
      <c r="AQ5" s="16"/>
      <c r="AR5" s="16"/>
      <c r="AS5" s="16"/>
      <c r="AT5" s="16"/>
      <c r="AU5" s="16"/>
      <c r="AV5" s="46">
        <f t="shared" si="8"/>
        <v>0</v>
      </c>
      <c r="AW5" s="65" t="e">
        <f t="shared" si="9"/>
        <v>#DIV/0!</v>
      </c>
      <c r="AX5" s="36"/>
      <c r="AY5" s="16"/>
      <c r="AZ5" s="16"/>
      <c r="BA5" s="16"/>
      <c r="BB5" s="16"/>
      <c r="BC5" s="16"/>
      <c r="BD5" s="16"/>
      <c r="BE5" s="16">
        <f t="shared" si="10"/>
        <v>0</v>
      </c>
      <c r="BF5" s="65" t="e">
        <f t="shared" si="11"/>
        <v>#DIV/0!</v>
      </c>
      <c r="BG5" s="36"/>
      <c r="BH5" s="16"/>
      <c r="BI5" s="16"/>
      <c r="BJ5" s="16"/>
      <c r="BK5" s="16"/>
      <c r="BL5" s="16"/>
      <c r="BM5" s="16"/>
      <c r="BN5" s="16">
        <f t="shared" si="12"/>
        <v>0</v>
      </c>
      <c r="BO5" s="17" t="e">
        <f t="shared" si="13"/>
        <v>#DIV/0!</v>
      </c>
      <c r="BP5" s="36"/>
      <c r="BQ5" s="16"/>
      <c r="BR5" s="16"/>
      <c r="BS5" s="16"/>
      <c r="BT5" s="16"/>
      <c r="BU5" s="16"/>
      <c r="BV5" s="16"/>
      <c r="BW5" s="16">
        <f t="shared" si="14"/>
        <v>0</v>
      </c>
      <c r="BX5" s="17" t="e">
        <f t="shared" si="15"/>
        <v>#DIV/0!</v>
      </c>
      <c r="BY5" s="36"/>
      <c r="BZ5" s="16"/>
      <c r="CA5" s="16"/>
      <c r="CB5" s="16"/>
      <c r="CC5" s="16"/>
      <c r="CD5" s="16"/>
      <c r="CE5" s="16"/>
      <c r="CF5" s="16">
        <f t="shared" si="16"/>
        <v>0</v>
      </c>
      <c r="CG5" s="17" t="e">
        <f t="shared" si="17"/>
        <v>#DIV/0!</v>
      </c>
      <c r="CH5" s="36"/>
      <c r="CI5" s="16"/>
      <c r="CJ5" s="16"/>
      <c r="CK5" s="16"/>
      <c r="CL5" s="16"/>
      <c r="CM5" s="16"/>
      <c r="CN5" s="16"/>
      <c r="CO5" s="16">
        <f t="shared" si="18"/>
        <v>0</v>
      </c>
      <c r="CP5" s="17" t="e">
        <f t="shared" si="19"/>
        <v>#DIV/0!</v>
      </c>
      <c r="CQ5" s="36"/>
      <c r="CR5" s="16"/>
      <c r="CS5" s="16"/>
      <c r="CT5" s="16"/>
      <c r="CU5" s="16"/>
      <c r="CV5" s="16"/>
      <c r="CW5" s="16"/>
      <c r="CX5" s="16">
        <f t="shared" si="20"/>
        <v>0</v>
      </c>
      <c r="CY5" s="44" t="e">
        <f t="shared" si="21"/>
        <v>#DIV/0!</v>
      </c>
      <c r="CZ5" s="36"/>
      <c r="DA5" s="16"/>
      <c r="DB5" s="16"/>
      <c r="DC5" s="16"/>
      <c r="DD5" s="16"/>
      <c r="DE5" s="16"/>
      <c r="DF5" s="16"/>
      <c r="DG5" s="45">
        <f t="shared" si="22"/>
        <v>0</v>
      </c>
      <c r="DH5" s="16" t="e">
        <f t="shared" si="23"/>
        <v>#DIV/0!</v>
      </c>
      <c r="DI5" s="36"/>
      <c r="DJ5" s="16"/>
      <c r="DK5" s="16"/>
      <c r="DL5" s="16"/>
      <c r="DM5" s="16"/>
      <c r="DN5" s="16"/>
      <c r="DO5" s="16"/>
      <c r="DP5" s="46">
        <f t="shared" si="24"/>
        <v>0</v>
      </c>
      <c r="DQ5" s="47" t="e">
        <f t="shared" si="25"/>
        <v>#DIV/0!</v>
      </c>
      <c r="DR5" s="36"/>
      <c r="DS5" s="16"/>
      <c r="DT5" s="16"/>
      <c r="DU5" s="16"/>
      <c r="DV5" s="16"/>
      <c r="DW5" s="16"/>
      <c r="DX5" s="16"/>
      <c r="DY5" s="16">
        <f t="shared" si="26"/>
        <v>0</v>
      </c>
      <c r="DZ5" s="17" t="e">
        <f t="shared" si="27"/>
        <v>#DIV/0!</v>
      </c>
      <c r="EA5" s="36"/>
      <c r="EB5" s="16"/>
      <c r="EC5" s="16"/>
      <c r="ED5" s="16"/>
      <c r="EE5" s="16"/>
      <c r="EF5" s="16"/>
      <c r="EG5" s="16"/>
      <c r="EH5" s="16">
        <f t="shared" si="28"/>
        <v>0</v>
      </c>
      <c r="EI5" s="17" t="e">
        <f t="shared" si="29"/>
        <v>#DIV/0!</v>
      </c>
      <c r="EJ5" s="36"/>
      <c r="EK5" s="16"/>
      <c r="EL5" s="16"/>
      <c r="EM5" s="16"/>
      <c r="EN5" s="16"/>
      <c r="EO5" s="16"/>
      <c r="EP5" s="16">
        <f t="shared" si="30"/>
        <v>0</v>
      </c>
      <c r="EQ5" s="17" t="e">
        <f t="shared" ref="EQ5:EQ23" si="39">EP5/E5</f>
        <v>#DIV/0!</v>
      </c>
      <c r="ER5" s="18">
        <f t="shared" si="31"/>
        <v>0</v>
      </c>
      <c r="ES5" s="18">
        <f t="shared" ref="ES5:ES23" si="40">SUM(EC5+DT5+DK5+DB5+CS5+CJ5+CA5+BR5+BI5+AZ5+AQ5+AH5+Y5+P5+G5)</f>
        <v>0</v>
      </c>
      <c r="ET5" s="18">
        <f t="shared" si="32"/>
        <v>0</v>
      </c>
      <c r="EU5" s="18">
        <f t="shared" si="33"/>
        <v>0</v>
      </c>
      <c r="EV5" s="18">
        <f t="shared" si="34"/>
        <v>0</v>
      </c>
      <c r="EW5" s="18">
        <f t="shared" si="35"/>
        <v>0</v>
      </c>
      <c r="EX5" s="16">
        <f t="shared" si="36"/>
        <v>0</v>
      </c>
      <c r="EY5" s="17" t="e">
        <f t="shared" si="37"/>
        <v>#DIV/0!</v>
      </c>
      <c r="EZ5" s="38">
        <f t="shared" si="38"/>
        <v>0</v>
      </c>
      <c r="FA5" s="19"/>
      <c r="FB5" s="20"/>
      <c r="FC5" s="20"/>
      <c r="FD5" s="20"/>
    </row>
    <row r="6" spans="1:160" s="7" customFormat="1" ht="15" customHeight="1">
      <c r="A6" s="7" t="s">
        <v>42</v>
      </c>
      <c r="B6" s="8" t="s">
        <v>3</v>
      </c>
      <c r="C6" s="21" t="s">
        <v>18</v>
      </c>
      <c r="D6" s="15">
        <v>360000</v>
      </c>
      <c r="E6" s="48">
        <v>0</v>
      </c>
      <c r="F6" s="59"/>
      <c r="G6" s="16"/>
      <c r="H6" s="16"/>
      <c r="I6" s="16"/>
      <c r="J6" s="16"/>
      <c r="K6" s="16"/>
      <c r="L6" s="16">
        <f t="shared" si="0"/>
        <v>0</v>
      </c>
      <c r="M6" s="60" t="e">
        <f t="shared" si="1"/>
        <v>#DIV/0!</v>
      </c>
      <c r="N6" s="36"/>
      <c r="O6" s="16"/>
      <c r="P6" s="16"/>
      <c r="Q6" s="16"/>
      <c r="R6" s="16"/>
      <c r="S6" s="16"/>
      <c r="T6" s="16"/>
      <c r="U6" s="16">
        <f t="shared" si="2"/>
        <v>0</v>
      </c>
      <c r="V6" s="17" t="e">
        <f t="shared" si="3"/>
        <v>#DIV/0!</v>
      </c>
      <c r="W6" s="36"/>
      <c r="X6" s="16"/>
      <c r="Y6" s="16"/>
      <c r="Z6" s="16"/>
      <c r="AA6" s="16"/>
      <c r="AB6" s="16"/>
      <c r="AC6" s="16"/>
      <c r="AD6" s="16">
        <f t="shared" si="4"/>
        <v>0</v>
      </c>
      <c r="AE6" s="44" t="e">
        <f t="shared" si="5"/>
        <v>#DIV/0!</v>
      </c>
      <c r="AF6" s="37"/>
      <c r="AG6" s="16"/>
      <c r="AH6" s="16"/>
      <c r="AI6" s="16"/>
      <c r="AJ6" s="16"/>
      <c r="AK6" s="16"/>
      <c r="AL6" s="16"/>
      <c r="AM6" s="45">
        <f t="shared" si="6"/>
        <v>0</v>
      </c>
      <c r="AN6" s="65" t="e">
        <f t="shared" si="7"/>
        <v>#DIV/0!</v>
      </c>
      <c r="AO6" s="36"/>
      <c r="AP6" s="16"/>
      <c r="AQ6" s="16"/>
      <c r="AR6" s="16"/>
      <c r="AS6" s="16"/>
      <c r="AT6" s="16"/>
      <c r="AU6" s="16"/>
      <c r="AV6" s="46">
        <f t="shared" si="8"/>
        <v>0</v>
      </c>
      <c r="AW6" s="65" t="e">
        <f t="shared" si="9"/>
        <v>#DIV/0!</v>
      </c>
      <c r="AX6" s="36"/>
      <c r="AY6" s="16"/>
      <c r="AZ6" s="16"/>
      <c r="BA6" s="16"/>
      <c r="BB6" s="16"/>
      <c r="BC6" s="16"/>
      <c r="BD6" s="16"/>
      <c r="BE6" s="16">
        <f t="shared" si="10"/>
        <v>0</v>
      </c>
      <c r="BF6" s="65" t="e">
        <f t="shared" si="11"/>
        <v>#DIV/0!</v>
      </c>
      <c r="BG6" s="36"/>
      <c r="BH6" s="16"/>
      <c r="BI6" s="16"/>
      <c r="BJ6" s="16"/>
      <c r="BK6" s="16"/>
      <c r="BL6" s="16"/>
      <c r="BM6" s="16"/>
      <c r="BN6" s="16">
        <f t="shared" si="12"/>
        <v>0</v>
      </c>
      <c r="BO6" s="17" t="e">
        <f t="shared" si="13"/>
        <v>#DIV/0!</v>
      </c>
      <c r="BP6" s="36"/>
      <c r="BQ6" s="16"/>
      <c r="BR6" s="16"/>
      <c r="BS6" s="16"/>
      <c r="BT6" s="16"/>
      <c r="BU6" s="16"/>
      <c r="BV6" s="16"/>
      <c r="BW6" s="16">
        <f t="shared" si="14"/>
        <v>0</v>
      </c>
      <c r="BX6" s="17" t="e">
        <f t="shared" si="15"/>
        <v>#DIV/0!</v>
      </c>
      <c r="BY6" s="36"/>
      <c r="BZ6" s="16"/>
      <c r="CA6" s="16"/>
      <c r="CB6" s="16"/>
      <c r="CC6" s="16"/>
      <c r="CD6" s="16"/>
      <c r="CE6" s="16"/>
      <c r="CF6" s="16">
        <f t="shared" si="16"/>
        <v>0</v>
      </c>
      <c r="CG6" s="17" t="e">
        <f t="shared" si="17"/>
        <v>#DIV/0!</v>
      </c>
      <c r="CH6" s="36"/>
      <c r="CI6" s="16"/>
      <c r="CJ6" s="16"/>
      <c r="CK6" s="16"/>
      <c r="CL6" s="16"/>
      <c r="CM6" s="16"/>
      <c r="CN6" s="16"/>
      <c r="CO6" s="16">
        <f t="shared" si="18"/>
        <v>0</v>
      </c>
      <c r="CP6" s="17" t="e">
        <f t="shared" si="19"/>
        <v>#DIV/0!</v>
      </c>
      <c r="CQ6" s="36"/>
      <c r="CR6" s="16"/>
      <c r="CS6" s="16"/>
      <c r="CT6" s="16"/>
      <c r="CU6" s="16"/>
      <c r="CV6" s="16"/>
      <c r="CW6" s="16"/>
      <c r="CX6" s="16">
        <f t="shared" si="20"/>
        <v>0</v>
      </c>
      <c r="CY6" s="44" t="e">
        <f t="shared" si="21"/>
        <v>#DIV/0!</v>
      </c>
      <c r="CZ6" s="36"/>
      <c r="DA6" s="16"/>
      <c r="DB6" s="16"/>
      <c r="DC6" s="16"/>
      <c r="DD6" s="16"/>
      <c r="DE6" s="16"/>
      <c r="DF6" s="16"/>
      <c r="DG6" s="45">
        <f t="shared" si="22"/>
        <v>0</v>
      </c>
      <c r="DH6" s="16" t="e">
        <f t="shared" si="23"/>
        <v>#DIV/0!</v>
      </c>
      <c r="DI6" s="36"/>
      <c r="DJ6" s="16"/>
      <c r="DK6" s="16"/>
      <c r="DL6" s="16"/>
      <c r="DM6" s="16"/>
      <c r="DN6" s="16"/>
      <c r="DO6" s="16"/>
      <c r="DP6" s="46">
        <f t="shared" si="24"/>
        <v>0</v>
      </c>
      <c r="DQ6" s="16" t="e">
        <f t="shared" si="25"/>
        <v>#DIV/0!</v>
      </c>
      <c r="DR6" s="36"/>
      <c r="DS6" s="16"/>
      <c r="DT6" s="16"/>
      <c r="DU6" s="16"/>
      <c r="DV6" s="16"/>
      <c r="DW6" s="16"/>
      <c r="DX6" s="16"/>
      <c r="DY6" s="16">
        <f t="shared" si="26"/>
        <v>0</v>
      </c>
      <c r="DZ6" s="17" t="e">
        <f t="shared" si="27"/>
        <v>#DIV/0!</v>
      </c>
      <c r="EA6" s="36"/>
      <c r="EB6" s="16"/>
      <c r="EC6" s="16"/>
      <c r="ED6" s="16"/>
      <c r="EE6" s="16"/>
      <c r="EF6" s="16"/>
      <c r="EG6" s="16"/>
      <c r="EH6" s="16">
        <f t="shared" si="28"/>
        <v>0</v>
      </c>
      <c r="EI6" s="17" t="e">
        <f t="shared" si="29"/>
        <v>#DIV/0!</v>
      </c>
      <c r="EJ6" s="36"/>
      <c r="EK6" s="16"/>
      <c r="EL6" s="16"/>
      <c r="EM6" s="16"/>
      <c r="EN6" s="16"/>
      <c r="EO6" s="16"/>
      <c r="EP6" s="16">
        <f t="shared" si="30"/>
        <v>0</v>
      </c>
      <c r="EQ6" s="17" t="e">
        <f t="shared" si="39"/>
        <v>#DIV/0!</v>
      </c>
      <c r="ER6" s="18">
        <f t="shared" si="31"/>
        <v>0</v>
      </c>
      <c r="ES6" s="18">
        <f t="shared" si="40"/>
        <v>0</v>
      </c>
      <c r="ET6" s="18">
        <f t="shared" si="32"/>
        <v>0</v>
      </c>
      <c r="EU6" s="18">
        <f t="shared" si="33"/>
        <v>0</v>
      </c>
      <c r="EV6" s="18">
        <f t="shared" si="34"/>
        <v>0</v>
      </c>
      <c r="EW6" s="18">
        <f t="shared" si="35"/>
        <v>0</v>
      </c>
      <c r="EX6" s="16">
        <f t="shared" si="36"/>
        <v>0</v>
      </c>
      <c r="EY6" s="17" t="e">
        <f t="shared" si="37"/>
        <v>#DIV/0!</v>
      </c>
      <c r="EZ6" s="38">
        <f t="shared" si="38"/>
        <v>0</v>
      </c>
      <c r="FA6" s="19"/>
      <c r="FB6" s="20"/>
      <c r="FC6" s="20"/>
      <c r="FD6" s="20"/>
    </row>
    <row r="7" spans="1:160" s="7" customFormat="1" ht="15" customHeight="1">
      <c r="B7" s="8" t="s">
        <v>3</v>
      </c>
      <c r="C7" s="21" t="s">
        <v>19</v>
      </c>
      <c r="D7" s="15">
        <v>550000</v>
      </c>
      <c r="E7" s="48">
        <v>0</v>
      </c>
      <c r="F7" s="59"/>
      <c r="G7" s="16"/>
      <c r="H7" s="16"/>
      <c r="I7" s="16"/>
      <c r="J7" s="16"/>
      <c r="K7" s="16"/>
      <c r="L7" s="16">
        <f t="shared" si="0"/>
        <v>0</v>
      </c>
      <c r="M7" s="60" t="e">
        <f t="shared" si="1"/>
        <v>#DIV/0!</v>
      </c>
      <c r="N7" s="36"/>
      <c r="O7" s="16"/>
      <c r="P7" s="16"/>
      <c r="Q7" s="16"/>
      <c r="R7" s="16"/>
      <c r="S7" s="16"/>
      <c r="T7" s="16"/>
      <c r="U7" s="16">
        <f t="shared" si="2"/>
        <v>0</v>
      </c>
      <c r="V7" s="17" t="e">
        <f t="shared" si="3"/>
        <v>#DIV/0!</v>
      </c>
      <c r="W7" s="36"/>
      <c r="X7" s="16"/>
      <c r="Y7" s="16"/>
      <c r="Z7" s="16"/>
      <c r="AA7" s="16"/>
      <c r="AB7" s="16"/>
      <c r="AC7" s="16"/>
      <c r="AD7" s="16">
        <f t="shared" si="4"/>
        <v>0</v>
      </c>
      <c r="AE7" s="44" t="e">
        <f t="shared" si="5"/>
        <v>#DIV/0!</v>
      </c>
      <c r="AF7" s="37"/>
      <c r="AG7" s="16"/>
      <c r="AH7" s="16"/>
      <c r="AI7" s="16"/>
      <c r="AJ7" s="16"/>
      <c r="AK7" s="16"/>
      <c r="AL7" s="16"/>
      <c r="AM7" s="45">
        <f t="shared" si="6"/>
        <v>0</v>
      </c>
      <c r="AN7" s="65" t="e">
        <f t="shared" si="7"/>
        <v>#DIV/0!</v>
      </c>
      <c r="AO7" s="36"/>
      <c r="AP7" s="16"/>
      <c r="AQ7" s="16"/>
      <c r="AR7" s="16"/>
      <c r="AS7" s="16"/>
      <c r="AT7" s="16"/>
      <c r="AU7" s="16"/>
      <c r="AV7" s="46">
        <f t="shared" si="8"/>
        <v>0</v>
      </c>
      <c r="AW7" s="65" t="e">
        <f t="shared" si="9"/>
        <v>#DIV/0!</v>
      </c>
      <c r="AX7" s="36"/>
      <c r="AY7" s="16"/>
      <c r="AZ7" s="16"/>
      <c r="BA7" s="16"/>
      <c r="BB7" s="16"/>
      <c r="BC7" s="16"/>
      <c r="BD7" s="16"/>
      <c r="BE7" s="16">
        <f t="shared" si="10"/>
        <v>0</v>
      </c>
      <c r="BF7" s="65" t="e">
        <f t="shared" si="11"/>
        <v>#DIV/0!</v>
      </c>
      <c r="BG7" s="36"/>
      <c r="BH7" s="16"/>
      <c r="BI7" s="16"/>
      <c r="BJ7" s="16"/>
      <c r="BK7" s="16"/>
      <c r="BL7" s="16"/>
      <c r="BM7" s="16"/>
      <c r="BN7" s="16">
        <f t="shared" si="12"/>
        <v>0</v>
      </c>
      <c r="BO7" s="17" t="e">
        <f t="shared" si="13"/>
        <v>#DIV/0!</v>
      </c>
      <c r="BP7" s="36"/>
      <c r="BQ7" s="16"/>
      <c r="BR7" s="16"/>
      <c r="BS7" s="16"/>
      <c r="BT7" s="16"/>
      <c r="BU7" s="16"/>
      <c r="BV7" s="16"/>
      <c r="BW7" s="16">
        <f t="shared" si="14"/>
        <v>0</v>
      </c>
      <c r="BX7" s="17" t="e">
        <f t="shared" si="15"/>
        <v>#DIV/0!</v>
      </c>
      <c r="BY7" s="36"/>
      <c r="BZ7" s="16"/>
      <c r="CA7" s="16"/>
      <c r="CB7" s="16"/>
      <c r="CC7" s="16"/>
      <c r="CD7" s="16"/>
      <c r="CE7" s="16"/>
      <c r="CF7" s="16">
        <f t="shared" si="16"/>
        <v>0</v>
      </c>
      <c r="CG7" s="17" t="e">
        <f t="shared" si="17"/>
        <v>#DIV/0!</v>
      </c>
      <c r="CH7" s="36"/>
      <c r="CI7" s="16"/>
      <c r="CJ7" s="16"/>
      <c r="CK7" s="16"/>
      <c r="CL7" s="16"/>
      <c r="CM7" s="16"/>
      <c r="CN7" s="16"/>
      <c r="CO7" s="16">
        <f t="shared" si="18"/>
        <v>0</v>
      </c>
      <c r="CP7" s="17" t="e">
        <f t="shared" si="19"/>
        <v>#DIV/0!</v>
      </c>
      <c r="CQ7" s="36"/>
      <c r="CR7" s="16"/>
      <c r="CS7" s="16"/>
      <c r="CT7" s="16"/>
      <c r="CU7" s="16"/>
      <c r="CV7" s="16"/>
      <c r="CW7" s="16"/>
      <c r="CX7" s="16">
        <f t="shared" si="20"/>
        <v>0</v>
      </c>
      <c r="CY7" s="44" t="e">
        <f t="shared" si="21"/>
        <v>#DIV/0!</v>
      </c>
      <c r="CZ7" s="36"/>
      <c r="DA7" s="16"/>
      <c r="DB7" s="16"/>
      <c r="DC7" s="16"/>
      <c r="DD7" s="16"/>
      <c r="DE7" s="16"/>
      <c r="DF7" s="16"/>
      <c r="DG7" s="45">
        <f t="shared" si="22"/>
        <v>0</v>
      </c>
      <c r="DH7" s="16" t="e">
        <f t="shared" si="23"/>
        <v>#DIV/0!</v>
      </c>
      <c r="DI7" s="36"/>
      <c r="DJ7" s="16"/>
      <c r="DK7" s="16"/>
      <c r="DL7" s="16"/>
      <c r="DM7" s="16"/>
      <c r="DN7" s="16"/>
      <c r="DO7" s="16"/>
      <c r="DP7" s="46">
        <f t="shared" si="24"/>
        <v>0</v>
      </c>
      <c r="DQ7" s="16" t="e">
        <f t="shared" si="25"/>
        <v>#DIV/0!</v>
      </c>
      <c r="DR7" s="36"/>
      <c r="DS7" s="16"/>
      <c r="DT7" s="16"/>
      <c r="DU7" s="16"/>
      <c r="DV7" s="16"/>
      <c r="DW7" s="16"/>
      <c r="DX7" s="16"/>
      <c r="DY7" s="16">
        <f t="shared" si="26"/>
        <v>0</v>
      </c>
      <c r="DZ7" s="17" t="e">
        <f t="shared" si="27"/>
        <v>#DIV/0!</v>
      </c>
      <c r="EA7" s="36"/>
      <c r="EB7" s="16"/>
      <c r="EC7" s="16"/>
      <c r="ED7" s="16"/>
      <c r="EE7" s="16"/>
      <c r="EF7" s="16"/>
      <c r="EG7" s="16"/>
      <c r="EH7" s="16">
        <f t="shared" si="28"/>
        <v>0</v>
      </c>
      <c r="EI7" s="17" t="e">
        <f t="shared" si="29"/>
        <v>#DIV/0!</v>
      </c>
      <c r="EJ7" s="36"/>
      <c r="EK7" s="16"/>
      <c r="EL7" s="16"/>
      <c r="EM7" s="16"/>
      <c r="EN7" s="16"/>
      <c r="EO7" s="16"/>
      <c r="EP7" s="16">
        <f t="shared" si="30"/>
        <v>0</v>
      </c>
      <c r="EQ7" s="17" t="e">
        <f t="shared" si="39"/>
        <v>#DIV/0!</v>
      </c>
      <c r="ER7" s="18">
        <f t="shared" si="31"/>
        <v>0</v>
      </c>
      <c r="ES7" s="18">
        <f t="shared" si="40"/>
        <v>0</v>
      </c>
      <c r="ET7" s="18">
        <f t="shared" si="32"/>
        <v>0</v>
      </c>
      <c r="EU7" s="18">
        <f t="shared" si="33"/>
        <v>0</v>
      </c>
      <c r="EV7" s="18">
        <f t="shared" si="34"/>
        <v>0</v>
      </c>
      <c r="EW7" s="18">
        <f t="shared" si="35"/>
        <v>0</v>
      </c>
      <c r="EX7" s="16">
        <f t="shared" si="36"/>
        <v>0</v>
      </c>
      <c r="EY7" s="17" t="e">
        <f t="shared" si="37"/>
        <v>#DIV/0!</v>
      </c>
      <c r="EZ7" s="38">
        <f t="shared" si="38"/>
        <v>0</v>
      </c>
      <c r="FA7" s="19"/>
      <c r="FB7" s="20"/>
      <c r="FC7" s="20"/>
      <c r="FD7" s="20"/>
    </row>
    <row r="8" spans="1:160" s="7" customFormat="1" ht="15" customHeight="1">
      <c r="A8" s="7" t="s">
        <v>43</v>
      </c>
      <c r="B8" s="8" t="s">
        <v>3</v>
      </c>
      <c r="C8" s="21" t="s">
        <v>20</v>
      </c>
      <c r="D8" s="15">
        <v>75600</v>
      </c>
      <c r="E8" s="48">
        <v>150</v>
      </c>
      <c r="F8" s="59">
        <v>10</v>
      </c>
      <c r="G8" s="16"/>
      <c r="H8" s="16"/>
      <c r="I8" s="16"/>
      <c r="J8" s="16"/>
      <c r="K8" s="16"/>
      <c r="L8" s="16">
        <f t="shared" si="0"/>
        <v>0</v>
      </c>
      <c r="M8" s="60">
        <f t="shared" si="1"/>
        <v>0</v>
      </c>
      <c r="N8" s="36"/>
      <c r="O8" s="16">
        <v>10</v>
      </c>
      <c r="P8" s="16"/>
      <c r="Q8" s="16"/>
      <c r="R8" s="16"/>
      <c r="S8" s="16"/>
      <c r="T8" s="16"/>
      <c r="U8" s="16">
        <f t="shared" si="2"/>
        <v>0</v>
      </c>
      <c r="V8" s="17">
        <f t="shared" si="3"/>
        <v>0</v>
      </c>
      <c r="W8" s="36">
        <v>10</v>
      </c>
      <c r="X8" s="16"/>
      <c r="Y8" s="16"/>
      <c r="Z8" s="16"/>
      <c r="AA8" s="16"/>
      <c r="AB8" s="16"/>
      <c r="AC8" s="16"/>
      <c r="AD8" s="16">
        <f t="shared" si="4"/>
        <v>0</v>
      </c>
      <c r="AE8" s="44" t="e">
        <f t="shared" si="5"/>
        <v>#DIV/0!</v>
      </c>
      <c r="AF8" s="37"/>
      <c r="AG8" s="16">
        <v>10</v>
      </c>
      <c r="AH8" s="16"/>
      <c r="AI8" s="16"/>
      <c r="AJ8" s="16"/>
      <c r="AK8" s="16"/>
      <c r="AL8" s="16"/>
      <c r="AM8" s="45">
        <f t="shared" si="6"/>
        <v>0</v>
      </c>
      <c r="AN8" s="65">
        <f t="shared" si="7"/>
        <v>0</v>
      </c>
      <c r="AO8" s="36"/>
      <c r="AP8" s="16">
        <v>10</v>
      </c>
      <c r="AQ8" s="16"/>
      <c r="AR8" s="16"/>
      <c r="AS8" s="16"/>
      <c r="AT8" s="16"/>
      <c r="AU8" s="16"/>
      <c r="AV8" s="46">
        <f t="shared" si="8"/>
        <v>0</v>
      </c>
      <c r="AW8" s="65">
        <f t="shared" si="9"/>
        <v>0</v>
      </c>
      <c r="AX8" s="36"/>
      <c r="AY8" s="16">
        <v>10</v>
      </c>
      <c r="AZ8" s="16"/>
      <c r="BA8" s="16"/>
      <c r="BB8" s="16"/>
      <c r="BC8" s="16"/>
      <c r="BD8" s="16"/>
      <c r="BE8" s="16">
        <f t="shared" si="10"/>
        <v>0</v>
      </c>
      <c r="BF8" s="65">
        <f t="shared" si="11"/>
        <v>0</v>
      </c>
      <c r="BG8" s="36"/>
      <c r="BH8" s="16">
        <v>10</v>
      </c>
      <c r="BI8" s="16"/>
      <c r="BJ8" s="16"/>
      <c r="BK8" s="16"/>
      <c r="BL8" s="16"/>
      <c r="BM8" s="16"/>
      <c r="BN8" s="16">
        <f t="shared" si="12"/>
        <v>0</v>
      </c>
      <c r="BO8" s="17">
        <f t="shared" si="13"/>
        <v>0</v>
      </c>
      <c r="BP8" s="36"/>
      <c r="BQ8" s="16">
        <v>10</v>
      </c>
      <c r="BR8" s="16"/>
      <c r="BS8" s="16"/>
      <c r="BT8" s="16"/>
      <c r="BU8" s="16"/>
      <c r="BV8" s="16"/>
      <c r="BW8" s="16">
        <f t="shared" si="14"/>
        <v>0</v>
      </c>
      <c r="BX8" s="17">
        <f t="shared" si="15"/>
        <v>0</v>
      </c>
      <c r="BY8" s="36"/>
      <c r="BZ8" s="16">
        <v>10</v>
      </c>
      <c r="CA8" s="16"/>
      <c r="CB8" s="16"/>
      <c r="CC8" s="16"/>
      <c r="CD8" s="16"/>
      <c r="CE8" s="16"/>
      <c r="CF8" s="16">
        <f t="shared" si="16"/>
        <v>0</v>
      </c>
      <c r="CG8" s="17">
        <v>10</v>
      </c>
      <c r="CH8" s="36"/>
      <c r="CI8" s="16">
        <v>10</v>
      </c>
      <c r="CJ8" s="16"/>
      <c r="CK8" s="16"/>
      <c r="CL8" s="16"/>
      <c r="CM8" s="16"/>
      <c r="CN8" s="16"/>
      <c r="CO8" s="16">
        <f t="shared" si="18"/>
        <v>0</v>
      </c>
      <c r="CP8" s="17">
        <v>10</v>
      </c>
      <c r="CQ8" s="36"/>
      <c r="CR8" s="16">
        <v>10</v>
      </c>
      <c r="CS8" s="16"/>
      <c r="CT8" s="16"/>
      <c r="CU8" s="16"/>
      <c r="CV8" s="16"/>
      <c r="CW8" s="16"/>
      <c r="CX8" s="16">
        <f t="shared" si="20"/>
        <v>0</v>
      </c>
      <c r="CY8" s="44">
        <v>10</v>
      </c>
      <c r="CZ8" s="36"/>
      <c r="DA8" s="16">
        <v>10</v>
      </c>
      <c r="DB8" s="16"/>
      <c r="DC8" s="16"/>
      <c r="DD8" s="16"/>
      <c r="DE8" s="16"/>
      <c r="DF8" s="16"/>
      <c r="DG8" s="45">
        <f t="shared" si="22"/>
        <v>0</v>
      </c>
      <c r="DH8" s="16">
        <v>10</v>
      </c>
      <c r="DI8" s="36"/>
      <c r="DJ8" s="16">
        <v>10</v>
      </c>
      <c r="DK8" s="16"/>
      <c r="DL8" s="16"/>
      <c r="DM8" s="16"/>
      <c r="DN8" s="16"/>
      <c r="DO8" s="16"/>
      <c r="DP8" s="46">
        <f t="shared" si="24"/>
        <v>0</v>
      </c>
      <c r="DQ8" s="16">
        <f t="shared" si="25"/>
        <v>0</v>
      </c>
      <c r="DR8" s="36"/>
      <c r="DS8" s="16">
        <v>10</v>
      </c>
      <c r="DT8" s="16"/>
      <c r="DU8" s="16"/>
      <c r="DV8" s="16"/>
      <c r="DW8" s="16"/>
      <c r="DX8" s="16"/>
      <c r="DY8" s="16">
        <f t="shared" si="26"/>
        <v>0</v>
      </c>
      <c r="DZ8" s="17">
        <f t="shared" si="27"/>
        <v>0</v>
      </c>
      <c r="EA8" s="36"/>
      <c r="EB8" s="16">
        <v>10</v>
      </c>
      <c r="EC8" s="16"/>
      <c r="ED8" s="16"/>
      <c r="EE8" s="16"/>
      <c r="EF8" s="16"/>
      <c r="EG8" s="16"/>
      <c r="EH8" s="16">
        <f t="shared" si="28"/>
        <v>0</v>
      </c>
      <c r="EI8" s="17">
        <f t="shared" si="29"/>
        <v>0</v>
      </c>
      <c r="EJ8" s="36"/>
      <c r="EK8" s="16"/>
      <c r="EL8" s="16"/>
      <c r="EM8" s="16"/>
      <c r="EN8" s="16"/>
      <c r="EO8" s="16"/>
      <c r="EP8" s="16">
        <f t="shared" si="30"/>
        <v>0</v>
      </c>
      <c r="EQ8" s="17">
        <f t="shared" si="39"/>
        <v>0</v>
      </c>
      <c r="ER8" s="18">
        <f t="shared" si="31"/>
        <v>140</v>
      </c>
      <c r="ES8" s="18">
        <f t="shared" si="40"/>
        <v>0</v>
      </c>
      <c r="ET8" s="18">
        <f t="shared" si="32"/>
        <v>0</v>
      </c>
      <c r="EU8" s="18">
        <f t="shared" si="33"/>
        <v>0</v>
      </c>
      <c r="EV8" s="18">
        <f t="shared" si="34"/>
        <v>0</v>
      </c>
      <c r="EW8" s="18">
        <f t="shared" si="35"/>
        <v>0</v>
      </c>
      <c r="EX8" s="16">
        <f t="shared" si="36"/>
        <v>0</v>
      </c>
      <c r="EY8" s="17">
        <f t="shared" si="37"/>
        <v>0</v>
      </c>
      <c r="EZ8" s="38">
        <f t="shared" si="38"/>
        <v>0</v>
      </c>
      <c r="FA8" s="19"/>
      <c r="FB8" s="20"/>
      <c r="FC8" s="20"/>
      <c r="FD8" s="20"/>
    </row>
    <row r="9" spans="1:160" s="7" customFormat="1" ht="15" customHeight="1">
      <c r="B9" s="8" t="s">
        <v>3</v>
      </c>
      <c r="C9" s="21" t="s">
        <v>21</v>
      </c>
      <c r="D9" s="15">
        <v>75600</v>
      </c>
      <c r="E9" s="48">
        <v>0</v>
      </c>
      <c r="F9" s="59"/>
      <c r="G9" s="16"/>
      <c r="H9" s="16"/>
      <c r="I9" s="16"/>
      <c r="J9" s="16"/>
      <c r="K9" s="16"/>
      <c r="L9" s="16">
        <f t="shared" si="0"/>
        <v>0</v>
      </c>
      <c r="M9" s="60" t="e">
        <f t="shared" si="1"/>
        <v>#DIV/0!</v>
      </c>
      <c r="N9" s="36"/>
      <c r="O9" s="16"/>
      <c r="P9" s="16"/>
      <c r="Q9" s="16"/>
      <c r="R9" s="16"/>
      <c r="S9" s="16"/>
      <c r="T9" s="16"/>
      <c r="U9" s="16">
        <f t="shared" si="2"/>
        <v>0</v>
      </c>
      <c r="V9" s="17" t="e">
        <f t="shared" si="3"/>
        <v>#DIV/0!</v>
      </c>
      <c r="W9" s="36"/>
      <c r="X9" s="16"/>
      <c r="Y9" s="16"/>
      <c r="Z9" s="16"/>
      <c r="AA9" s="16"/>
      <c r="AB9" s="16"/>
      <c r="AC9" s="16"/>
      <c r="AD9" s="16">
        <f t="shared" si="4"/>
        <v>0</v>
      </c>
      <c r="AE9" s="44" t="e">
        <f t="shared" si="5"/>
        <v>#DIV/0!</v>
      </c>
      <c r="AF9" s="37"/>
      <c r="AG9" s="16"/>
      <c r="AH9" s="16"/>
      <c r="AI9" s="16"/>
      <c r="AJ9" s="16"/>
      <c r="AK9" s="16"/>
      <c r="AL9" s="16"/>
      <c r="AM9" s="45">
        <f t="shared" si="6"/>
        <v>0</v>
      </c>
      <c r="AN9" s="65" t="e">
        <f t="shared" si="7"/>
        <v>#DIV/0!</v>
      </c>
      <c r="AO9" s="36"/>
      <c r="AP9" s="16"/>
      <c r="AQ9" s="16"/>
      <c r="AR9" s="16"/>
      <c r="AS9" s="16"/>
      <c r="AT9" s="16"/>
      <c r="AU9" s="16"/>
      <c r="AV9" s="46">
        <f t="shared" si="8"/>
        <v>0</v>
      </c>
      <c r="AW9" s="65" t="e">
        <f t="shared" si="9"/>
        <v>#DIV/0!</v>
      </c>
      <c r="AX9" s="36"/>
      <c r="AY9" s="16"/>
      <c r="AZ9" s="16"/>
      <c r="BA9" s="16"/>
      <c r="BB9" s="16"/>
      <c r="BC9" s="16"/>
      <c r="BD9" s="16"/>
      <c r="BE9" s="16">
        <f t="shared" si="10"/>
        <v>0</v>
      </c>
      <c r="BF9" s="65" t="e">
        <f t="shared" si="11"/>
        <v>#DIV/0!</v>
      </c>
      <c r="BG9" s="36"/>
      <c r="BH9" s="16"/>
      <c r="BI9" s="16"/>
      <c r="BJ9" s="16"/>
      <c r="BK9" s="16"/>
      <c r="BL9" s="16"/>
      <c r="BM9" s="16"/>
      <c r="BN9" s="16">
        <f t="shared" si="12"/>
        <v>0</v>
      </c>
      <c r="BO9" s="17" t="e">
        <f t="shared" si="13"/>
        <v>#DIV/0!</v>
      </c>
      <c r="BP9" s="36"/>
      <c r="BQ9" s="16"/>
      <c r="BR9" s="16"/>
      <c r="BS9" s="16"/>
      <c r="BT9" s="16"/>
      <c r="BU9" s="16"/>
      <c r="BV9" s="16"/>
      <c r="BW9" s="16">
        <f t="shared" si="14"/>
        <v>0</v>
      </c>
      <c r="BX9" s="17" t="e">
        <f t="shared" si="15"/>
        <v>#DIV/0!</v>
      </c>
      <c r="BY9" s="36"/>
      <c r="BZ9" s="16"/>
      <c r="CA9" s="16"/>
      <c r="CB9" s="16"/>
      <c r="CC9" s="16"/>
      <c r="CD9" s="16"/>
      <c r="CE9" s="16"/>
      <c r="CF9" s="16">
        <f t="shared" si="16"/>
        <v>0</v>
      </c>
      <c r="CG9" s="17" t="e">
        <f t="shared" si="17"/>
        <v>#DIV/0!</v>
      </c>
      <c r="CH9" s="36"/>
      <c r="CI9" s="16"/>
      <c r="CJ9" s="16"/>
      <c r="CK9" s="16"/>
      <c r="CL9" s="16"/>
      <c r="CM9" s="16"/>
      <c r="CN9" s="16"/>
      <c r="CO9" s="16">
        <f t="shared" si="18"/>
        <v>0</v>
      </c>
      <c r="CP9" s="17" t="e">
        <f t="shared" si="19"/>
        <v>#DIV/0!</v>
      </c>
      <c r="CQ9" s="36"/>
      <c r="CR9" s="16"/>
      <c r="CS9" s="16"/>
      <c r="CT9" s="16"/>
      <c r="CU9" s="16"/>
      <c r="CV9" s="16"/>
      <c r="CW9" s="16"/>
      <c r="CX9" s="16">
        <f t="shared" si="20"/>
        <v>0</v>
      </c>
      <c r="CY9" s="44" t="e">
        <f t="shared" si="21"/>
        <v>#DIV/0!</v>
      </c>
      <c r="CZ9" s="36"/>
      <c r="DA9" s="16"/>
      <c r="DB9" s="16"/>
      <c r="DC9" s="16"/>
      <c r="DD9" s="16"/>
      <c r="DE9" s="16"/>
      <c r="DF9" s="16"/>
      <c r="DG9" s="45">
        <f t="shared" si="22"/>
        <v>0</v>
      </c>
      <c r="DH9" s="16" t="e">
        <f t="shared" si="23"/>
        <v>#DIV/0!</v>
      </c>
      <c r="DI9" s="36"/>
      <c r="DJ9" s="16"/>
      <c r="DK9" s="16"/>
      <c r="DL9" s="16"/>
      <c r="DM9" s="16"/>
      <c r="DN9" s="16"/>
      <c r="DO9" s="16"/>
      <c r="DP9" s="46">
        <f t="shared" si="24"/>
        <v>0</v>
      </c>
      <c r="DQ9" s="16" t="e">
        <f t="shared" si="25"/>
        <v>#DIV/0!</v>
      </c>
      <c r="DR9" s="36"/>
      <c r="DS9" s="16"/>
      <c r="DT9" s="16"/>
      <c r="DU9" s="16"/>
      <c r="DV9" s="16"/>
      <c r="DW9" s="16"/>
      <c r="DX9" s="16"/>
      <c r="DY9" s="16">
        <f t="shared" si="26"/>
        <v>0</v>
      </c>
      <c r="DZ9" s="17" t="e">
        <f t="shared" si="27"/>
        <v>#DIV/0!</v>
      </c>
      <c r="EA9" s="36"/>
      <c r="EB9" s="16"/>
      <c r="EC9" s="16"/>
      <c r="ED9" s="16"/>
      <c r="EE9" s="16"/>
      <c r="EF9" s="16"/>
      <c r="EG9" s="16"/>
      <c r="EH9" s="16">
        <f t="shared" si="28"/>
        <v>0</v>
      </c>
      <c r="EI9" s="17" t="e">
        <f t="shared" si="29"/>
        <v>#DIV/0!</v>
      </c>
      <c r="EJ9" s="36"/>
      <c r="EK9" s="16"/>
      <c r="EL9" s="16"/>
      <c r="EM9" s="16"/>
      <c r="EN9" s="16"/>
      <c r="EO9" s="16"/>
      <c r="EP9" s="16">
        <f t="shared" si="30"/>
        <v>0</v>
      </c>
      <c r="EQ9" s="17" t="e">
        <f t="shared" si="39"/>
        <v>#DIV/0!</v>
      </c>
      <c r="ER9" s="18">
        <f t="shared" si="31"/>
        <v>0</v>
      </c>
      <c r="ES9" s="18">
        <f t="shared" si="40"/>
        <v>0</v>
      </c>
      <c r="ET9" s="18">
        <f t="shared" si="32"/>
        <v>0</v>
      </c>
      <c r="EU9" s="18">
        <f t="shared" si="33"/>
        <v>0</v>
      </c>
      <c r="EV9" s="18">
        <f t="shared" si="34"/>
        <v>0</v>
      </c>
      <c r="EW9" s="18">
        <f t="shared" si="35"/>
        <v>0</v>
      </c>
      <c r="EX9" s="16">
        <f t="shared" si="36"/>
        <v>0</v>
      </c>
      <c r="EY9" s="17" t="e">
        <f t="shared" si="37"/>
        <v>#DIV/0!</v>
      </c>
      <c r="EZ9" s="38">
        <f t="shared" si="38"/>
        <v>0</v>
      </c>
      <c r="FA9" s="19"/>
      <c r="FB9" s="20"/>
      <c r="FC9" s="20"/>
      <c r="FD9" s="20"/>
    </row>
    <row r="10" spans="1:160" s="7" customFormat="1" ht="15" customHeight="1">
      <c r="A10" s="7" t="s">
        <v>44</v>
      </c>
      <c r="B10" s="8" t="s">
        <v>3</v>
      </c>
      <c r="C10" s="21" t="s">
        <v>22</v>
      </c>
      <c r="D10" s="15">
        <v>324000</v>
      </c>
      <c r="E10" s="48">
        <v>12</v>
      </c>
      <c r="F10" s="59"/>
      <c r="G10" s="16"/>
      <c r="H10" s="16"/>
      <c r="I10" s="16"/>
      <c r="J10" s="16"/>
      <c r="K10" s="16"/>
      <c r="L10" s="16">
        <f t="shared" si="0"/>
        <v>0</v>
      </c>
      <c r="M10" s="60" t="e">
        <f t="shared" si="1"/>
        <v>#DIV/0!</v>
      </c>
      <c r="N10" s="36"/>
      <c r="O10" s="16"/>
      <c r="P10" s="16"/>
      <c r="Q10" s="16"/>
      <c r="R10" s="16"/>
      <c r="S10" s="16"/>
      <c r="T10" s="16"/>
      <c r="U10" s="16">
        <f t="shared" si="2"/>
        <v>0</v>
      </c>
      <c r="V10" s="17" t="e">
        <f t="shared" si="3"/>
        <v>#DIV/0!</v>
      </c>
      <c r="W10" s="36"/>
      <c r="X10" s="16"/>
      <c r="Y10" s="16"/>
      <c r="Z10" s="16"/>
      <c r="AA10" s="16"/>
      <c r="AB10" s="16"/>
      <c r="AC10" s="16"/>
      <c r="AD10" s="16">
        <f t="shared" si="4"/>
        <v>0</v>
      </c>
      <c r="AE10" s="44" t="e">
        <f t="shared" si="5"/>
        <v>#DIV/0!</v>
      </c>
      <c r="AF10" s="37"/>
      <c r="AG10" s="16"/>
      <c r="AH10" s="16"/>
      <c r="AI10" s="16"/>
      <c r="AJ10" s="16"/>
      <c r="AK10" s="16"/>
      <c r="AL10" s="16"/>
      <c r="AM10" s="45">
        <f t="shared" si="6"/>
        <v>0</v>
      </c>
      <c r="AN10" s="65" t="e">
        <f t="shared" si="7"/>
        <v>#DIV/0!</v>
      </c>
      <c r="AO10" s="36"/>
      <c r="AP10" s="16"/>
      <c r="AQ10" s="16"/>
      <c r="AR10" s="16"/>
      <c r="AS10" s="16"/>
      <c r="AT10" s="16"/>
      <c r="AU10" s="16"/>
      <c r="AV10" s="46">
        <f t="shared" si="8"/>
        <v>0</v>
      </c>
      <c r="AW10" s="65" t="e">
        <f t="shared" si="9"/>
        <v>#DIV/0!</v>
      </c>
      <c r="AX10" s="36"/>
      <c r="AY10" s="20"/>
      <c r="AZ10" s="16"/>
      <c r="BA10" s="16"/>
      <c r="BB10" s="16"/>
      <c r="BC10" s="16"/>
      <c r="BD10" s="16"/>
      <c r="BE10" s="16">
        <f t="shared" si="10"/>
        <v>0</v>
      </c>
      <c r="BF10" s="65" t="e">
        <f t="shared" si="11"/>
        <v>#DIV/0!</v>
      </c>
      <c r="BG10" s="36"/>
      <c r="BH10" s="16"/>
      <c r="BI10" s="16"/>
      <c r="BJ10" s="16"/>
      <c r="BK10" s="16"/>
      <c r="BL10" s="16"/>
      <c r="BM10" s="16"/>
      <c r="BN10" s="16">
        <f t="shared" si="12"/>
        <v>0</v>
      </c>
      <c r="BO10" s="17" t="e">
        <f t="shared" si="13"/>
        <v>#DIV/0!</v>
      </c>
      <c r="BP10" s="36"/>
      <c r="BQ10" s="16"/>
      <c r="BR10" s="16"/>
      <c r="BS10" s="16"/>
      <c r="BT10" s="16"/>
      <c r="BU10" s="16"/>
      <c r="BV10" s="16"/>
      <c r="BW10" s="16">
        <f t="shared" si="14"/>
        <v>0</v>
      </c>
      <c r="BX10" s="17" t="e">
        <f t="shared" si="15"/>
        <v>#DIV/0!</v>
      </c>
      <c r="BY10" s="36"/>
      <c r="BZ10" s="16">
        <v>12</v>
      </c>
      <c r="CA10" s="16"/>
      <c r="CB10" s="16"/>
      <c r="CC10" s="16"/>
      <c r="CD10" s="16"/>
      <c r="CE10" s="16"/>
      <c r="CF10" s="16">
        <f t="shared" si="16"/>
        <v>0</v>
      </c>
      <c r="CG10" s="17">
        <f t="shared" si="17"/>
        <v>0</v>
      </c>
      <c r="CH10" s="36"/>
      <c r="CI10" s="16"/>
      <c r="CJ10" s="16"/>
      <c r="CK10" s="16"/>
      <c r="CL10" s="16"/>
      <c r="CM10" s="16"/>
      <c r="CN10" s="16"/>
      <c r="CO10" s="16">
        <f t="shared" si="18"/>
        <v>0</v>
      </c>
      <c r="CP10" s="17" t="e">
        <f t="shared" si="19"/>
        <v>#DIV/0!</v>
      </c>
      <c r="CQ10" s="36"/>
      <c r="CR10" s="16"/>
      <c r="CS10" s="16"/>
      <c r="CT10" s="16"/>
      <c r="CU10" s="16"/>
      <c r="CV10" s="16"/>
      <c r="CW10" s="16"/>
      <c r="CX10" s="16">
        <f t="shared" si="20"/>
        <v>0</v>
      </c>
      <c r="CY10" s="44" t="e">
        <f t="shared" si="21"/>
        <v>#DIV/0!</v>
      </c>
      <c r="CZ10" s="36"/>
      <c r="DA10" s="16"/>
      <c r="DB10" s="16"/>
      <c r="DC10" s="16"/>
      <c r="DD10" s="16"/>
      <c r="DE10" s="16"/>
      <c r="DF10" s="16"/>
      <c r="DG10" s="45">
        <f t="shared" si="22"/>
        <v>0</v>
      </c>
      <c r="DH10" s="16" t="e">
        <f t="shared" si="23"/>
        <v>#DIV/0!</v>
      </c>
      <c r="DI10" s="36"/>
      <c r="DJ10" s="16"/>
      <c r="DK10" s="16"/>
      <c r="DL10" s="16"/>
      <c r="DM10" s="16"/>
      <c r="DN10" s="16"/>
      <c r="DO10" s="16"/>
      <c r="DP10" s="46">
        <f t="shared" si="24"/>
        <v>0</v>
      </c>
      <c r="DQ10" s="16" t="e">
        <f t="shared" si="25"/>
        <v>#DIV/0!</v>
      </c>
      <c r="DR10" s="36"/>
      <c r="DS10" s="16"/>
      <c r="DT10" s="16"/>
      <c r="DU10" s="16"/>
      <c r="DV10" s="16"/>
      <c r="DW10" s="16"/>
      <c r="DX10" s="16"/>
      <c r="DY10" s="16">
        <f t="shared" si="26"/>
        <v>0</v>
      </c>
      <c r="DZ10" s="17" t="e">
        <f t="shared" si="27"/>
        <v>#DIV/0!</v>
      </c>
      <c r="EA10" s="36"/>
      <c r="EB10" s="16"/>
      <c r="EC10" s="16"/>
      <c r="ED10" s="16"/>
      <c r="EE10" s="16"/>
      <c r="EF10" s="16"/>
      <c r="EG10" s="16"/>
      <c r="EH10" s="16">
        <f t="shared" si="28"/>
        <v>0</v>
      </c>
      <c r="EI10" s="17" t="e">
        <f t="shared" si="29"/>
        <v>#DIV/0!</v>
      </c>
      <c r="EJ10" s="36"/>
      <c r="EK10" s="16"/>
      <c r="EL10" s="16"/>
      <c r="EM10" s="16"/>
      <c r="EN10" s="16"/>
      <c r="EO10" s="16"/>
      <c r="EP10" s="16">
        <f t="shared" si="30"/>
        <v>0</v>
      </c>
      <c r="EQ10" s="17">
        <f t="shared" si="39"/>
        <v>0</v>
      </c>
      <c r="ER10" s="18">
        <f t="shared" si="31"/>
        <v>12</v>
      </c>
      <c r="ES10" s="18">
        <f t="shared" si="40"/>
        <v>0</v>
      </c>
      <c r="ET10" s="18">
        <f t="shared" si="32"/>
        <v>0</v>
      </c>
      <c r="EU10" s="18">
        <f t="shared" si="33"/>
        <v>0</v>
      </c>
      <c r="EV10" s="18">
        <f t="shared" si="34"/>
        <v>0</v>
      </c>
      <c r="EW10" s="18">
        <f t="shared" si="35"/>
        <v>0</v>
      </c>
      <c r="EX10" s="16">
        <f t="shared" si="36"/>
        <v>0</v>
      </c>
      <c r="EY10" s="17">
        <f t="shared" si="37"/>
        <v>0</v>
      </c>
      <c r="EZ10" s="38">
        <f t="shared" si="38"/>
        <v>0</v>
      </c>
      <c r="FA10" s="19"/>
      <c r="FB10" s="20"/>
      <c r="FC10" s="20"/>
      <c r="FD10" s="20"/>
    </row>
    <row r="11" spans="1:160" s="7" customFormat="1" ht="15" customHeight="1">
      <c r="A11" s="7" t="s">
        <v>45</v>
      </c>
      <c r="B11" s="8" t="s">
        <v>3</v>
      </c>
      <c r="C11" s="21" t="s">
        <v>23</v>
      </c>
      <c r="D11" s="15">
        <v>79200</v>
      </c>
      <c r="E11" s="48">
        <v>12344</v>
      </c>
      <c r="F11" s="59">
        <v>472</v>
      </c>
      <c r="G11" s="16"/>
      <c r="H11" s="16"/>
      <c r="I11" s="16"/>
      <c r="J11" s="16"/>
      <c r="K11" s="16"/>
      <c r="L11" s="16">
        <f t="shared" si="0"/>
        <v>0</v>
      </c>
      <c r="M11" s="60">
        <f t="shared" si="1"/>
        <v>0</v>
      </c>
      <c r="N11" s="36"/>
      <c r="O11" s="16">
        <v>130</v>
      </c>
      <c r="P11" s="16"/>
      <c r="Q11" s="16"/>
      <c r="R11" s="16"/>
      <c r="S11" s="16"/>
      <c r="T11" s="16"/>
      <c r="U11" s="16">
        <f t="shared" si="2"/>
        <v>0</v>
      </c>
      <c r="V11" s="17">
        <f t="shared" si="3"/>
        <v>0</v>
      </c>
      <c r="W11" s="36"/>
      <c r="X11" s="16"/>
      <c r="Y11" s="16"/>
      <c r="Z11" s="16"/>
      <c r="AA11" s="16"/>
      <c r="AB11" s="16"/>
      <c r="AC11" s="16"/>
      <c r="AD11" s="16">
        <f t="shared" si="4"/>
        <v>0</v>
      </c>
      <c r="AE11" s="44" t="e">
        <f t="shared" si="5"/>
        <v>#DIV/0!</v>
      </c>
      <c r="AF11" s="37"/>
      <c r="AG11" s="58">
        <v>1673</v>
      </c>
      <c r="AH11" s="16"/>
      <c r="AI11" s="16"/>
      <c r="AJ11" s="16"/>
      <c r="AK11" s="16"/>
      <c r="AL11" s="16"/>
      <c r="AM11" s="45">
        <f t="shared" si="6"/>
        <v>0</v>
      </c>
      <c r="AN11" s="65">
        <f t="shared" si="7"/>
        <v>0</v>
      </c>
      <c r="AO11" s="36"/>
      <c r="AP11" s="58">
        <v>658</v>
      </c>
      <c r="AQ11" s="16"/>
      <c r="AR11" s="16"/>
      <c r="AS11" s="16"/>
      <c r="AT11" s="16"/>
      <c r="AU11" s="16"/>
      <c r="AV11" s="46">
        <f t="shared" si="8"/>
        <v>0</v>
      </c>
      <c r="AW11" s="65">
        <f t="shared" si="9"/>
        <v>0</v>
      </c>
      <c r="AX11" s="36"/>
      <c r="AY11" s="58">
        <v>112</v>
      </c>
      <c r="AZ11" s="16"/>
      <c r="BA11" s="16"/>
      <c r="BB11" s="16"/>
      <c r="BC11" s="16"/>
      <c r="BD11" s="16"/>
      <c r="BE11" s="16">
        <f t="shared" si="10"/>
        <v>0</v>
      </c>
      <c r="BF11" s="65">
        <f t="shared" si="11"/>
        <v>0</v>
      </c>
      <c r="BG11" s="36"/>
      <c r="BH11" s="58">
        <v>2260</v>
      </c>
      <c r="BI11" s="16"/>
      <c r="BJ11" s="16"/>
      <c r="BK11" s="16"/>
      <c r="BL11" s="16"/>
      <c r="BM11" s="16"/>
      <c r="BN11" s="16">
        <f t="shared" si="12"/>
        <v>0</v>
      </c>
      <c r="BO11" s="17">
        <f t="shared" si="13"/>
        <v>0</v>
      </c>
      <c r="BP11" s="36"/>
      <c r="BQ11" s="58">
        <v>25</v>
      </c>
      <c r="BR11" s="16"/>
      <c r="BS11" s="16"/>
      <c r="BT11" s="16"/>
      <c r="BU11" s="16"/>
      <c r="BV11" s="16"/>
      <c r="BW11" s="16">
        <f t="shared" si="14"/>
        <v>0</v>
      </c>
      <c r="BX11" s="17">
        <f t="shared" si="15"/>
        <v>0</v>
      </c>
      <c r="BY11" s="36"/>
      <c r="BZ11" s="58">
        <v>1566</v>
      </c>
      <c r="CA11" s="16"/>
      <c r="CB11" s="16"/>
      <c r="CC11" s="16"/>
      <c r="CD11" s="16"/>
      <c r="CE11" s="16"/>
      <c r="CF11" s="16">
        <f t="shared" si="16"/>
        <v>0</v>
      </c>
      <c r="CG11" s="17" t="e">
        <f>+CF11/#REF!</f>
        <v>#REF!</v>
      </c>
      <c r="CH11" s="36"/>
      <c r="CI11" s="58">
        <v>1515</v>
      </c>
      <c r="CJ11" s="16"/>
      <c r="CK11" s="16"/>
      <c r="CL11" s="16"/>
      <c r="CM11" s="16"/>
      <c r="CN11" s="16"/>
      <c r="CO11" s="16">
        <f t="shared" si="18"/>
        <v>0</v>
      </c>
      <c r="CP11" s="17" t="e">
        <f>+CO11/#REF!</f>
        <v>#REF!</v>
      </c>
      <c r="CQ11" s="36"/>
      <c r="CR11" s="58">
        <v>607</v>
      </c>
      <c r="CS11" s="16"/>
      <c r="CT11" s="16"/>
      <c r="CU11" s="16"/>
      <c r="CV11" s="16"/>
      <c r="CW11" s="16"/>
      <c r="CX11" s="16">
        <f t="shared" si="20"/>
        <v>0</v>
      </c>
      <c r="CY11" s="44" t="e">
        <f>+CX11/#REF!</f>
        <v>#REF!</v>
      </c>
      <c r="CZ11" s="36"/>
      <c r="DA11" s="58">
        <v>1360</v>
      </c>
      <c r="DB11" s="16"/>
      <c r="DC11" s="16"/>
      <c r="DD11" s="16"/>
      <c r="DE11" s="16"/>
      <c r="DF11" s="16"/>
      <c r="DG11" s="45">
        <f t="shared" si="22"/>
        <v>0</v>
      </c>
      <c r="DH11" s="16" t="e">
        <f>+DG11/#REF!</f>
        <v>#REF!</v>
      </c>
      <c r="DI11" s="36"/>
      <c r="DJ11" s="58">
        <v>365</v>
      </c>
      <c r="DK11" s="16"/>
      <c r="DL11" s="16"/>
      <c r="DM11" s="16"/>
      <c r="DN11" s="16"/>
      <c r="DO11" s="16"/>
      <c r="DP11" s="46">
        <f t="shared" si="24"/>
        <v>0</v>
      </c>
      <c r="DQ11" s="16">
        <f t="shared" si="25"/>
        <v>0</v>
      </c>
      <c r="DR11" s="36"/>
      <c r="DS11" s="58">
        <v>1389</v>
      </c>
      <c r="DT11" s="16"/>
      <c r="DU11" s="16"/>
      <c r="DV11" s="16"/>
      <c r="DW11" s="16"/>
      <c r="DX11" s="16"/>
      <c r="DY11" s="16">
        <f t="shared" si="26"/>
        <v>0</v>
      </c>
      <c r="DZ11" s="17">
        <f t="shared" si="27"/>
        <v>0</v>
      </c>
      <c r="EA11" s="36"/>
      <c r="EB11" s="58">
        <v>187</v>
      </c>
      <c r="EC11" s="16"/>
      <c r="ED11" s="16"/>
      <c r="EE11" s="16"/>
      <c r="EF11" s="16"/>
      <c r="EG11" s="16"/>
      <c r="EH11" s="16">
        <f t="shared" si="28"/>
        <v>0</v>
      </c>
      <c r="EI11" s="17">
        <f t="shared" si="29"/>
        <v>0</v>
      </c>
      <c r="EJ11" s="36"/>
      <c r="EK11" s="16"/>
      <c r="EL11" s="16"/>
      <c r="EM11" s="16"/>
      <c r="EN11" s="16"/>
      <c r="EO11" s="16"/>
      <c r="EP11" s="16">
        <f t="shared" si="30"/>
        <v>0</v>
      </c>
      <c r="EQ11" s="17">
        <f t="shared" si="39"/>
        <v>0</v>
      </c>
      <c r="ER11" s="18">
        <f>SUM(EB11,DS11,DJ11,DA11,CR11,CI11,BZ11,BQ11,BH11,AY11,AP11,AG11,X11,O11,F11)</f>
        <v>12319</v>
      </c>
      <c r="ES11" s="18">
        <f t="shared" si="40"/>
        <v>0</v>
      </c>
      <c r="ET11" s="18">
        <f t="shared" si="32"/>
        <v>0</v>
      </c>
      <c r="EU11" s="18">
        <f t="shared" si="33"/>
        <v>0</v>
      </c>
      <c r="EV11" s="18">
        <f t="shared" si="34"/>
        <v>0</v>
      </c>
      <c r="EW11" s="18">
        <f t="shared" si="35"/>
        <v>0</v>
      </c>
      <c r="EX11" s="16">
        <f t="shared" si="36"/>
        <v>0</v>
      </c>
      <c r="EY11" s="17">
        <f t="shared" si="37"/>
        <v>0</v>
      </c>
      <c r="EZ11" s="38">
        <f t="shared" si="38"/>
        <v>0</v>
      </c>
      <c r="FA11" s="19"/>
      <c r="FB11" s="20"/>
      <c r="FC11" s="20"/>
      <c r="FD11" s="20"/>
    </row>
    <row r="12" spans="1:160" s="7" customFormat="1" ht="15" customHeight="1">
      <c r="B12" s="8" t="s">
        <v>3</v>
      </c>
      <c r="C12" s="21" t="s">
        <v>24</v>
      </c>
      <c r="D12" s="15">
        <v>79200</v>
      </c>
      <c r="E12" s="48">
        <v>0</v>
      </c>
      <c r="F12" s="16"/>
      <c r="G12" s="16"/>
      <c r="H12" s="16"/>
      <c r="I12" s="16"/>
      <c r="J12" s="16"/>
      <c r="K12" s="16"/>
      <c r="L12" s="16">
        <f t="shared" si="0"/>
        <v>0</v>
      </c>
      <c r="M12" s="60" t="e">
        <f t="shared" si="1"/>
        <v>#DIV/0!</v>
      </c>
      <c r="N12" s="36"/>
      <c r="O12" s="16"/>
      <c r="P12" s="16"/>
      <c r="Q12" s="16"/>
      <c r="R12" s="16"/>
      <c r="S12" s="16"/>
      <c r="T12" s="16"/>
      <c r="U12" s="16">
        <f t="shared" si="2"/>
        <v>0</v>
      </c>
      <c r="V12" s="17" t="e">
        <f t="shared" si="3"/>
        <v>#DIV/0!</v>
      </c>
      <c r="W12" s="36"/>
      <c r="X12" s="16"/>
      <c r="Y12" s="16"/>
      <c r="Z12" s="16"/>
      <c r="AA12" s="16"/>
      <c r="AB12" s="16"/>
      <c r="AC12" s="16"/>
      <c r="AD12" s="16">
        <f t="shared" si="4"/>
        <v>0</v>
      </c>
      <c r="AE12" s="44" t="e">
        <f t="shared" si="5"/>
        <v>#DIV/0!</v>
      </c>
      <c r="AF12" s="37"/>
      <c r="AG12" s="16"/>
      <c r="AH12" s="16"/>
      <c r="AI12" s="16"/>
      <c r="AJ12" s="16"/>
      <c r="AK12" s="16"/>
      <c r="AL12" s="16"/>
      <c r="AM12" s="45">
        <f t="shared" si="6"/>
        <v>0</v>
      </c>
      <c r="AN12" s="65" t="e">
        <f t="shared" si="7"/>
        <v>#DIV/0!</v>
      </c>
      <c r="AO12" s="36"/>
      <c r="AP12" s="16"/>
      <c r="AQ12" s="16"/>
      <c r="AR12" s="16"/>
      <c r="AS12" s="16"/>
      <c r="AT12" s="16"/>
      <c r="AU12" s="16"/>
      <c r="AV12" s="46">
        <f t="shared" si="8"/>
        <v>0</v>
      </c>
      <c r="AW12" s="65" t="e">
        <f t="shared" si="9"/>
        <v>#DIV/0!</v>
      </c>
      <c r="AX12" s="36"/>
      <c r="AY12" s="16"/>
      <c r="AZ12" s="16"/>
      <c r="BA12" s="16"/>
      <c r="BB12" s="16"/>
      <c r="BC12" s="16"/>
      <c r="BD12" s="16"/>
      <c r="BE12" s="16">
        <f t="shared" si="10"/>
        <v>0</v>
      </c>
      <c r="BF12" s="65" t="e">
        <f t="shared" si="11"/>
        <v>#DIV/0!</v>
      </c>
      <c r="BG12" s="36"/>
      <c r="BH12" s="16"/>
      <c r="BI12" s="16"/>
      <c r="BJ12" s="16"/>
      <c r="BK12" s="16"/>
      <c r="BL12" s="16"/>
      <c r="BM12" s="16"/>
      <c r="BN12" s="16">
        <f t="shared" si="12"/>
        <v>0</v>
      </c>
      <c r="BO12" s="17" t="e">
        <f t="shared" si="13"/>
        <v>#DIV/0!</v>
      </c>
      <c r="BP12" s="36"/>
      <c r="BQ12" s="16"/>
      <c r="BR12" s="16"/>
      <c r="BS12" s="16"/>
      <c r="BT12" s="16"/>
      <c r="BU12" s="16"/>
      <c r="BV12" s="16"/>
      <c r="BW12" s="16">
        <f t="shared" si="14"/>
        <v>0</v>
      </c>
      <c r="BX12" s="17" t="e">
        <f t="shared" si="15"/>
        <v>#DIV/0!</v>
      </c>
      <c r="BY12" s="36"/>
      <c r="BZ12" s="16"/>
      <c r="CA12" s="16"/>
      <c r="CB12" s="16"/>
      <c r="CC12" s="16"/>
      <c r="CD12" s="16"/>
      <c r="CE12" s="16"/>
      <c r="CF12" s="16">
        <f t="shared" si="16"/>
        <v>0</v>
      </c>
      <c r="CG12" s="17" t="e">
        <f t="shared" si="17"/>
        <v>#DIV/0!</v>
      </c>
      <c r="CH12" s="36"/>
      <c r="CI12" s="16"/>
      <c r="CJ12" s="16"/>
      <c r="CK12" s="16"/>
      <c r="CL12" s="16"/>
      <c r="CM12" s="16"/>
      <c r="CN12" s="16"/>
      <c r="CO12" s="16">
        <f t="shared" si="18"/>
        <v>0</v>
      </c>
      <c r="CP12" s="17" t="e">
        <f t="shared" si="19"/>
        <v>#DIV/0!</v>
      </c>
      <c r="CQ12" s="36"/>
      <c r="CR12" s="16"/>
      <c r="CS12" s="16"/>
      <c r="CT12" s="16"/>
      <c r="CU12" s="16"/>
      <c r="CV12" s="16"/>
      <c r="CW12" s="16"/>
      <c r="CX12" s="16">
        <f t="shared" si="20"/>
        <v>0</v>
      </c>
      <c r="CY12" s="44" t="e">
        <f t="shared" si="21"/>
        <v>#DIV/0!</v>
      </c>
      <c r="CZ12" s="36"/>
      <c r="DA12" s="16"/>
      <c r="DB12" s="16"/>
      <c r="DC12" s="16"/>
      <c r="DD12" s="16"/>
      <c r="DE12" s="16"/>
      <c r="DF12" s="16"/>
      <c r="DG12" s="45">
        <f t="shared" si="22"/>
        <v>0</v>
      </c>
      <c r="DH12" s="16" t="e">
        <f t="shared" si="23"/>
        <v>#DIV/0!</v>
      </c>
      <c r="DI12" s="36"/>
      <c r="DJ12" s="16"/>
      <c r="DK12" s="16"/>
      <c r="DL12" s="16"/>
      <c r="DM12" s="16"/>
      <c r="DN12" s="16"/>
      <c r="DO12" s="16"/>
      <c r="DP12" s="46">
        <f t="shared" si="24"/>
        <v>0</v>
      </c>
      <c r="DQ12" s="16" t="e">
        <f t="shared" si="25"/>
        <v>#DIV/0!</v>
      </c>
      <c r="DR12" s="36"/>
      <c r="DS12" s="16"/>
      <c r="DT12" s="16"/>
      <c r="DU12" s="16"/>
      <c r="DV12" s="16"/>
      <c r="DW12" s="16"/>
      <c r="DX12" s="16"/>
      <c r="DY12" s="16">
        <f t="shared" si="26"/>
        <v>0</v>
      </c>
      <c r="DZ12" s="17" t="e">
        <f t="shared" si="27"/>
        <v>#DIV/0!</v>
      </c>
      <c r="EA12" s="36"/>
      <c r="EB12" s="16"/>
      <c r="EC12" s="16"/>
      <c r="ED12" s="16"/>
      <c r="EE12" s="16"/>
      <c r="EF12" s="16"/>
      <c r="EG12" s="16"/>
      <c r="EH12" s="16">
        <f t="shared" si="28"/>
        <v>0</v>
      </c>
      <c r="EI12" s="17" t="e">
        <f t="shared" si="29"/>
        <v>#DIV/0!</v>
      </c>
      <c r="EJ12" s="36"/>
      <c r="EK12" s="16"/>
      <c r="EL12" s="16"/>
      <c r="EM12" s="16"/>
      <c r="EN12" s="16"/>
      <c r="EO12" s="16"/>
      <c r="EP12" s="16">
        <f t="shared" si="30"/>
        <v>0</v>
      </c>
      <c r="EQ12" s="17" t="e">
        <f t="shared" si="39"/>
        <v>#DIV/0!</v>
      </c>
      <c r="ER12" s="18">
        <f t="shared" si="31"/>
        <v>0</v>
      </c>
      <c r="ES12" s="18">
        <f t="shared" si="40"/>
        <v>0</v>
      </c>
      <c r="ET12" s="18">
        <f t="shared" si="32"/>
        <v>0</v>
      </c>
      <c r="EU12" s="18">
        <f t="shared" si="33"/>
        <v>0</v>
      </c>
      <c r="EV12" s="18">
        <f t="shared" si="34"/>
        <v>0</v>
      </c>
      <c r="EW12" s="18">
        <f t="shared" si="35"/>
        <v>0</v>
      </c>
      <c r="EX12" s="16">
        <f t="shared" si="36"/>
        <v>0</v>
      </c>
      <c r="EY12" s="17" t="e">
        <f t="shared" si="37"/>
        <v>#DIV/0!</v>
      </c>
      <c r="EZ12" s="38">
        <f t="shared" si="38"/>
        <v>0</v>
      </c>
      <c r="FA12" s="19"/>
      <c r="FB12" s="20"/>
      <c r="FC12" s="20"/>
      <c r="FD12" s="20"/>
    </row>
    <row r="13" spans="1:160" s="7" customFormat="1" ht="15" customHeight="1">
      <c r="A13" s="7" t="s">
        <v>46</v>
      </c>
      <c r="B13" s="8" t="s">
        <v>3</v>
      </c>
      <c r="C13" s="21" t="s">
        <v>25</v>
      </c>
      <c r="D13" s="15">
        <v>79200</v>
      </c>
      <c r="E13" s="48">
        <v>0</v>
      </c>
      <c r="F13" s="16"/>
      <c r="G13" s="16"/>
      <c r="H13" s="16"/>
      <c r="I13" s="16"/>
      <c r="J13" s="16"/>
      <c r="K13" s="16"/>
      <c r="L13" s="16">
        <f t="shared" si="0"/>
        <v>0</v>
      </c>
      <c r="M13" s="60" t="e">
        <f t="shared" si="1"/>
        <v>#DIV/0!</v>
      </c>
      <c r="N13" s="36"/>
      <c r="O13" s="16"/>
      <c r="P13" s="16"/>
      <c r="Q13" s="16"/>
      <c r="R13" s="16"/>
      <c r="S13" s="16"/>
      <c r="T13" s="16"/>
      <c r="U13" s="16">
        <f t="shared" si="2"/>
        <v>0</v>
      </c>
      <c r="V13" s="17" t="e">
        <f t="shared" si="3"/>
        <v>#DIV/0!</v>
      </c>
      <c r="W13" s="36"/>
      <c r="X13" s="16"/>
      <c r="Y13" s="16"/>
      <c r="Z13" s="16"/>
      <c r="AA13" s="16"/>
      <c r="AB13" s="16"/>
      <c r="AC13" s="16"/>
      <c r="AD13" s="16">
        <f t="shared" si="4"/>
        <v>0</v>
      </c>
      <c r="AE13" s="44" t="e">
        <f t="shared" si="5"/>
        <v>#DIV/0!</v>
      </c>
      <c r="AF13" s="37"/>
      <c r="AG13" s="16"/>
      <c r="AH13" s="16"/>
      <c r="AI13" s="16"/>
      <c r="AJ13" s="16"/>
      <c r="AK13" s="16"/>
      <c r="AL13" s="16"/>
      <c r="AM13" s="45">
        <f t="shared" si="6"/>
        <v>0</v>
      </c>
      <c r="AN13" s="65" t="e">
        <f t="shared" si="7"/>
        <v>#DIV/0!</v>
      </c>
      <c r="AO13" s="36"/>
      <c r="AP13" s="16"/>
      <c r="AQ13" s="16"/>
      <c r="AR13" s="16"/>
      <c r="AS13" s="16"/>
      <c r="AT13" s="16"/>
      <c r="AU13" s="16"/>
      <c r="AV13" s="46">
        <f t="shared" si="8"/>
        <v>0</v>
      </c>
      <c r="AW13" s="65" t="e">
        <f t="shared" si="9"/>
        <v>#DIV/0!</v>
      </c>
      <c r="AX13" s="36"/>
      <c r="AY13" s="16"/>
      <c r="AZ13" s="16"/>
      <c r="BA13" s="16"/>
      <c r="BB13" s="16"/>
      <c r="BC13" s="16"/>
      <c r="BD13" s="16"/>
      <c r="BE13" s="16">
        <f t="shared" si="10"/>
        <v>0</v>
      </c>
      <c r="BF13" s="65" t="e">
        <f t="shared" si="11"/>
        <v>#DIV/0!</v>
      </c>
      <c r="BG13" s="36"/>
      <c r="BH13" s="16"/>
      <c r="BI13" s="16"/>
      <c r="BJ13" s="16"/>
      <c r="BK13" s="16"/>
      <c r="BL13" s="16"/>
      <c r="BM13" s="16"/>
      <c r="BN13" s="16">
        <f t="shared" si="12"/>
        <v>0</v>
      </c>
      <c r="BO13" s="17" t="e">
        <f t="shared" si="13"/>
        <v>#DIV/0!</v>
      </c>
      <c r="BP13" s="36"/>
      <c r="BQ13" s="16"/>
      <c r="BR13" s="16"/>
      <c r="BS13" s="16"/>
      <c r="BT13" s="16"/>
      <c r="BU13" s="16"/>
      <c r="BV13" s="16"/>
      <c r="BW13" s="16">
        <f t="shared" si="14"/>
        <v>0</v>
      </c>
      <c r="BX13" s="17" t="e">
        <f t="shared" si="15"/>
        <v>#DIV/0!</v>
      </c>
      <c r="BY13" s="36"/>
      <c r="BZ13" s="16"/>
      <c r="CA13" s="16"/>
      <c r="CB13" s="16"/>
      <c r="CC13" s="16"/>
      <c r="CD13" s="16"/>
      <c r="CE13" s="16"/>
      <c r="CF13" s="16">
        <f t="shared" si="16"/>
        <v>0</v>
      </c>
      <c r="CG13" s="17" t="e">
        <f t="shared" si="17"/>
        <v>#DIV/0!</v>
      </c>
      <c r="CH13" s="36"/>
      <c r="CI13" s="16"/>
      <c r="CJ13" s="16"/>
      <c r="CK13" s="16"/>
      <c r="CL13" s="16"/>
      <c r="CM13" s="16"/>
      <c r="CN13" s="16"/>
      <c r="CO13" s="16">
        <f t="shared" si="18"/>
        <v>0</v>
      </c>
      <c r="CP13" s="17" t="e">
        <f t="shared" si="19"/>
        <v>#DIV/0!</v>
      </c>
      <c r="CQ13" s="36"/>
      <c r="CR13" s="16"/>
      <c r="CS13" s="16"/>
      <c r="CT13" s="16"/>
      <c r="CU13" s="16"/>
      <c r="CV13" s="16"/>
      <c r="CW13" s="16"/>
      <c r="CX13" s="16">
        <f t="shared" si="20"/>
        <v>0</v>
      </c>
      <c r="CY13" s="44" t="e">
        <f t="shared" si="21"/>
        <v>#DIV/0!</v>
      </c>
      <c r="CZ13" s="36"/>
      <c r="DA13" s="16"/>
      <c r="DB13" s="16"/>
      <c r="DC13" s="16"/>
      <c r="DD13" s="16"/>
      <c r="DE13" s="16"/>
      <c r="DF13" s="16"/>
      <c r="DG13" s="45">
        <f t="shared" si="22"/>
        <v>0</v>
      </c>
      <c r="DH13" s="16" t="e">
        <f t="shared" si="23"/>
        <v>#DIV/0!</v>
      </c>
      <c r="DI13" s="36"/>
      <c r="DJ13" s="16"/>
      <c r="DK13" s="16"/>
      <c r="DL13" s="16"/>
      <c r="DM13" s="16"/>
      <c r="DN13" s="16"/>
      <c r="DO13" s="16"/>
      <c r="DP13" s="46">
        <f t="shared" si="24"/>
        <v>0</v>
      </c>
      <c r="DQ13" s="16" t="e">
        <f t="shared" si="25"/>
        <v>#DIV/0!</v>
      </c>
      <c r="DR13" s="36"/>
      <c r="DS13" s="16"/>
      <c r="DT13" s="16"/>
      <c r="DU13" s="16"/>
      <c r="DV13" s="16"/>
      <c r="DW13" s="16"/>
      <c r="DX13" s="16"/>
      <c r="DY13" s="16">
        <f t="shared" si="26"/>
        <v>0</v>
      </c>
      <c r="DZ13" s="17" t="e">
        <f t="shared" si="27"/>
        <v>#DIV/0!</v>
      </c>
      <c r="EA13" s="36"/>
      <c r="EB13" s="16"/>
      <c r="EC13" s="16"/>
      <c r="ED13" s="16"/>
      <c r="EE13" s="16"/>
      <c r="EF13" s="16"/>
      <c r="EG13" s="16"/>
      <c r="EH13" s="16">
        <f t="shared" si="28"/>
        <v>0</v>
      </c>
      <c r="EI13" s="17" t="e">
        <f t="shared" si="29"/>
        <v>#DIV/0!</v>
      </c>
      <c r="EJ13" s="36"/>
      <c r="EK13" s="16"/>
      <c r="EL13" s="16"/>
      <c r="EM13" s="16"/>
      <c r="EN13" s="16"/>
      <c r="EO13" s="16"/>
      <c r="EP13" s="16">
        <f t="shared" si="30"/>
        <v>0</v>
      </c>
      <c r="EQ13" s="17" t="e">
        <f t="shared" si="39"/>
        <v>#DIV/0!</v>
      </c>
      <c r="ER13" s="18">
        <f t="shared" si="31"/>
        <v>0</v>
      </c>
      <c r="ES13" s="18">
        <f t="shared" si="40"/>
        <v>0</v>
      </c>
      <c r="ET13" s="18">
        <f t="shared" si="32"/>
        <v>0</v>
      </c>
      <c r="EU13" s="18">
        <f t="shared" si="33"/>
        <v>0</v>
      </c>
      <c r="EV13" s="18">
        <f t="shared" si="34"/>
        <v>0</v>
      </c>
      <c r="EW13" s="18">
        <f t="shared" si="35"/>
        <v>0</v>
      </c>
      <c r="EX13" s="16">
        <f t="shared" si="36"/>
        <v>0</v>
      </c>
      <c r="EY13" s="17" t="e">
        <f t="shared" si="37"/>
        <v>#DIV/0!</v>
      </c>
      <c r="EZ13" s="38">
        <f t="shared" si="38"/>
        <v>0</v>
      </c>
      <c r="FA13" s="19"/>
      <c r="FB13" s="20"/>
      <c r="FC13" s="20"/>
      <c r="FD13" s="20"/>
    </row>
    <row r="14" spans="1:160" s="7" customFormat="1" ht="15" customHeight="1" thickBot="1">
      <c r="B14" s="8" t="s">
        <v>3</v>
      </c>
      <c r="C14" s="22" t="s">
        <v>26</v>
      </c>
      <c r="D14" s="15">
        <v>79200</v>
      </c>
      <c r="E14" s="49">
        <v>0</v>
      </c>
      <c r="F14" s="16"/>
      <c r="G14" s="16"/>
      <c r="H14" s="16"/>
      <c r="I14" s="16"/>
      <c r="J14" s="16"/>
      <c r="K14" s="16"/>
      <c r="L14" s="16">
        <f t="shared" si="0"/>
        <v>0</v>
      </c>
      <c r="M14" s="60" t="e">
        <f t="shared" si="1"/>
        <v>#DIV/0!</v>
      </c>
      <c r="N14" s="36"/>
      <c r="O14" s="16"/>
      <c r="P14" s="16"/>
      <c r="Q14" s="16"/>
      <c r="R14" s="16"/>
      <c r="S14" s="16"/>
      <c r="T14" s="16"/>
      <c r="U14" s="16">
        <f t="shared" si="2"/>
        <v>0</v>
      </c>
      <c r="V14" s="17" t="e">
        <f t="shared" si="3"/>
        <v>#DIV/0!</v>
      </c>
      <c r="W14" s="36"/>
      <c r="X14" s="16"/>
      <c r="Y14" s="16"/>
      <c r="Z14" s="16"/>
      <c r="AA14" s="16"/>
      <c r="AB14" s="16"/>
      <c r="AC14" s="16"/>
      <c r="AD14" s="16">
        <f t="shared" si="4"/>
        <v>0</v>
      </c>
      <c r="AE14" s="44" t="e">
        <f t="shared" si="5"/>
        <v>#DIV/0!</v>
      </c>
      <c r="AF14" s="37"/>
      <c r="AG14" s="16"/>
      <c r="AH14" s="16"/>
      <c r="AI14" s="16"/>
      <c r="AJ14" s="16"/>
      <c r="AK14" s="16"/>
      <c r="AL14" s="16"/>
      <c r="AM14" s="45">
        <f t="shared" si="6"/>
        <v>0</v>
      </c>
      <c r="AN14" s="65" t="e">
        <f t="shared" si="7"/>
        <v>#DIV/0!</v>
      </c>
      <c r="AO14" s="36"/>
      <c r="AP14" s="16"/>
      <c r="AQ14" s="16"/>
      <c r="AR14" s="16"/>
      <c r="AS14" s="16"/>
      <c r="AT14" s="16"/>
      <c r="AU14" s="16"/>
      <c r="AV14" s="46">
        <f t="shared" si="8"/>
        <v>0</v>
      </c>
      <c r="AW14" s="65" t="e">
        <f t="shared" si="9"/>
        <v>#DIV/0!</v>
      </c>
      <c r="AX14" s="36"/>
      <c r="AY14" s="16"/>
      <c r="AZ14" s="16"/>
      <c r="BA14" s="16"/>
      <c r="BB14" s="16"/>
      <c r="BC14" s="16"/>
      <c r="BD14" s="16"/>
      <c r="BE14" s="16">
        <f t="shared" si="10"/>
        <v>0</v>
      </c>
      <c r="BF14" s="65" t="e">
        <f t="shared" si="11"/>
        <v>#DIV/0!</v>
      </c>
      <c r="BG14" s="36"/>
      <c r="BH14" s="16"/>
      <c r="BI14" s="16"/>
      <c r="BJ14" s="16"/>
      <c r="BK14" s="16"/>
      <c r="BL14" s="16"/>
      <c r="BM14" s="16"/>
      <c r="BN14" s="16">
        <f t="shared" si="12"/>
        <v>0</v>
      </c>
      <c r="BO14" s="17" t="e">
        <f t="shared" si="13"/>
        <v>#DIV/0!</v>
      </c>
      <c r="BP14" s="36"/>
      <c r="BQ14" s="16"/>
      <c r="BR14" s="16"/>
      <c r="BS14" s="16"/>
      <c r="BT14" s="16"/>
      <c r="BU14" s="16"/>
      <c r="BV14" s="16"/>
      <c r="BW14" s="16">
        <f t="shared" si="14"/>
        <v>0</v>
      </c>
      <c r="BX14" s="17" t="e">
        <f t="shared" si="15"/>
        <v>#DIV/0!</v>
      </c>
      <c r="BY14" s="36"/>
      <c r="BZ14" s="16"/>
      <c r="CA14" s="16"/>
      <c r="CB14" s="16"/>
      <c r="CC14" s="16"/>
      <c r="CD14" s="16"/>
      <c r="CE14" s="16"/>
      <c r="CF14" s="16">
        <f t="shared" si="16"/>
        <v>0</v>
      </c>
      <c r="CG14" s="17" t="e">
        <f t="shared" si="17"/>
        <v>#DIV/0!</v>
      </c>
      <c r="CH14" s="36"/>
      <c r="CI14" s="16"/>
      <c r="CJ14" s="16"/>
      <c r="CK14" s="16"/>
      <c r="CL14" s="16"/>
      <c r="CM14" s="16"/>
      <c r="CN14" s="16"/>
      <c r="CO14" s="16">
        <f t="shared" si="18"/>
        <v>0</v>
      </c>
      <c r="CP14" s="17" t="e">
        <f t="shared" si="19"/>
        <v>#DIV/0!</v>
      </c>
      <c r="CQ14" s="36"/>
      <c r="CR14" s="16"/>
      <c r="CS14" s="16"/>
      <c r="CT14" s="16"/>
      <c r="CU14" s="16"/>
      <c r="CV14" s="16"/>
      <c r="CW14" s="16"/>
      <c r="CX14" s="16">
        <f t="shared" si="20"/>
        <v>0</v>
      </c>
      <c r="CY14" s="44" t="e">
        <f t="shared" si="21"/>
        <v>#DIV/0!</v>
      </c>
      <c r="CZ14" s="36"/>
      <c r="DA14" s="16"/>
      <c r="DB14" s="16"/>
      <c r="DC14" s="16"/>
      <c r="DD14" s="16"/>
      <c r="DE14" s="16"/>
      <c r="DF14" s="16"/>
      <c r="DG14" s="45">
        <f t="shared" si="22"/>
        <v>0</v>
      </c>
      <c r="DH14" s="16" t="e">
        <f t="shared" si="23"/>
        <v>#DIV/0!</v>
      </c>
      <c r="DI14" s="36"/>
      <c r="DJ14" s="16"/>
      <c r="DK14" s="16"/>
      <c r="DL14" s="16"/>
      <c r="DM14" s="16"/>
      <c r="DN14" s="16"/>
      <c r="DO14" s="16"/>
      <c r="DP14" s="46">
        <f t="shared" si="24"/>
        <v>0</v>
      </c>
      <c r="DQ14" s="16" t="e">
        <f t="shared" si="25"/>
        <v>#DIV/0!</v>
      </c>
      <c r="DR14" s="36"/>
      <c r="DS14" s="16"/>
      <c r="DT14" s="16"/>
      <c r="DU14" s="16"/>
      <c r="DV14" s="16"/>
      <c r="DW14" s="16"/>
      <c r="DX14" s="16"/>
      <c r="DY14" s="16">
        <f t="shared" si="26"/>
        <v>0</v>
      </c>
      <c r="DZ14" s="17" t="e">
        <f t="shared" si="27"/>
        <v>#DIV/0!</v>
      </c>
      <c r="EA14" s="36"/>
      <c r="EB14" s="16"/>
      <c r="EC14" s="16"/>
      <c r="ED14" s="16"/>
      <c r="EE14" s="16"/>
      <c r="EF14" s="16"/>
      <c r="EG14" s="16"/>
      <c r="EH14" s="16">
        <f t="shared" si="28"/>
        <v>0</v>
      </c>
      <c r="EI14" s="17" t="e">
        <f t="shared" si="29"/>
        <v>#DIV/0!</v>
      </c>
      <c r="EJ14" s="36"/>
      <c r="EK14" s="16"/>
      <c r="EL14" s="16"/>
      <c r="EM14" s="16"/>
      <c r="EN14" s="16"/>
      <c r="EO14" s="16"/>
      <c r="EP14" s="16">
        <f t="shared" si="30"/>
        <v>0</v>
      </c>
      <c r="EQ14" s="17" t="e">
        <f t="shared" si="39"/>
        <v>#DIV/0!</v>
      </c>
      <c r="ER14" s="18">
        <f>+BZ14+CI14+CR14+DA14+DJ14+DS14+EB14+EJ14</f>
        <v>0</v>
      </c>
      <c r="ES14" s="18">
        <f t="shared" si="40"/>
        <v>0</v>
      </c>
      <c r="ET14" s="18">
        <f t="shared" si="32"/>
        <v>0</v>
      </c>
      <c r="EU14" s="18">
        <f t="shared" si="33"/>
        <v>0</v>
      </c>
      <c r="EV14" s="18">
        <f t="shared" si="34"/>
        <v>0</v>
      </c>
      <c r="EW14" s="18">
        <f t="shared" si="35"/>
        <v>0</v>
      </c>
      <c r="EX14" s="16">
        <f t="shared" si="36"/>
        <v>0</v>
      </c>
      <c r="EY14" s="17" t="e">
        <f t="shared" si="37"/>
        <v>#DIV/0!</v>
      </c>
      <c r="EZ14" s="38">
        <f t="shared" si="38"/>
        <v>0</v>
      </c>
      <c r="FA14" s="19"/>
      <c r="FB14" s="20"/>
      <c r="FC14" s="20"/>
      <c r="FD14" s="20"/>
    </row>
    <row r="15" spans="1:160" s="7" customFormat="1" ht="15" customHeight="1">
      <c r="B15" s="8" t="s">
        <v>3</v>
      </c>
      <c r="C15" s="14" t="s">
        <v>27</v>
      </c>
      <c r="D15" s="15">
        <v>1125000</v>
      </c>
      <c r="E15" s="43">
        <v>0</v>
      </c>
      <c r="F15" s="16"/>
      <c r="G15" s="16"/>
      <c r="H15" s="16"/>
      <c r="I15" s="16"/>
      <c r="J15" s="16"/>
      <c r="K15" s="16"/>
      <c r="L15" s="16">
        <f t="shared" si="0"/>
        <v>0</v>
      </c>
      <c r="M15" s="60" t="e">
        <f t="shared" si="1"/>
        <v>#DIV/0!</v>
      </c>
      <c r="N15" s="36"/>
      <c r="O15" s="16"/>
      <c r="P15" s="16"/>
      <c r="Q15" s="16"/>
      <c r="R15" s="16"/>
      <c r="S15" s="16"/>
      <c r="T15" s="16"/>
      <c r="U15" s="16">
        <f t="shared" si="2"/>
        <v>0</v>
      </c>
      <c r="V15" s="17" t="e">
        <f t="shared" si="3"/>
        <v>#DIV/0!</v>
      </c>
      <c r="W15" s="36"/>
      <c r="X15" s="16"/>
      <c r="Y15" s="16"/>
      <c r="Z15" s="16"/>
      <c r="AA15" s="16"/>
      <c r="AB15" s="16"/>
      <c r="AC15" s="16"/>
      <c r="AD15" s="16">
        <f t="shared" si="4"/>
        <v>0</v>
      </c>
      <c r="AE15" s="44" t="e">
        <f t="shared" si="5"/>
        <v>#DIV/0!</v>
      </c>
      <c r="AF15" s="37"/>
      <c r="AG15" s="16"/>
      <c r="AH15" s="16"/>
      <c r="AI15" s="16"/>
      <c r="AJ15" s="16"/>
      <c r="AK15" s="16"/>
      <c r="AL15" s="16"/>
      <c r="AM15" s="45">
        <f t="shared" si="6"/>
        <v>0</v>
      </c>
      <c r="AN15" s="65" t="e">
        <f t="shared" si="7"/>
        <v>#DIV/0!</v>
      </c>
      <c r="AO15" s="36"/>
      <c r="AP15" s="16"/>
      <c r="AQ15" s="16"/>
      <c r="AR15" s="16"/>
      <c r="AS15" s="16"/>
      <c r="AT15" s="16"/>
      <c r="AU15" s="16"/>
      <c r="AV15" s="46">
        <f t="shared" si="8"/>
        <v>0</v>
      </c>
      <c r="AW15" s="65" t="e">
        <f t="shared" si="9"/>
        <v>#DIV/0!</v>
      </c>
      <c r="AX15" s="36"/>
      <c r="AY15" s="16"/>
      <c r="AZ15" s="16"/>
      <c r="BA15" s="16"/>
      <c r="BB15" s="16"/>
      <c r="BC15" s="16"/>
      <c r="BD15" s="16"/>
      <c r="BE15" s="16">
        <f t="shared" si="10"/>
        <v>0</v>
      </c>
      <c r="BF15" s="65" t="e">
        <f t="shared" si="11"/>
        <v>#DIV/0!</v>
      </c>
      <c r="BG15" s="36"/>
      <c r="BH15" s="16"/>
      <c r="BI15" s="16"/>
      <c r="BJ15" s="16"/>
      <c r="BK15" s="16"/>
      <c r="BL15" s="16"/>
      <c r="BM15" s="16"/>
      <c r="BN15" s="16">
        <f t="shared" si="12"/>
        <v>0</v>
      </c>
      <c r="BO15" s="17" t="e">
        <f t="shared" si="13"/>
        <v>#DIV/0!</v>
      </c>
      <c r="BP15" s="36"/>
      <c r="BQ15" s="16"/>
      <c r="BR15" s="16"/>
      <c r="BS15" s="16"/>
      <c r="BT15" s="16"/>
      <c r="BU15" s="16"/>
      <c r="BV15" s="16"/>
      <c r="BW15" s="16">
        <f t="shared" si="14"/>
        <v>0</v>
      </c>
      <c r="BX15" s="17" t="e">
        <f t="shared" si="15"/>
        <v>#DIV/0!</v>
      </c>
      <c r="BY15" s="36"/>
      <c r="BZ15" s="16"/>
      <c r="CA15" s="16"/>
      <c r="CB15" s="16"/>
      <c r="CC15" s="16"/>
      <c r="CD15" s="16"/>
      <c r="CE15" s="16"/>
      <c r="CF15" s="16">
        <f t="shared" si="16"/>
        <v>0</v>
      </c>
      <c r="CG15" s="17" t="e">
        <f t="shared" si="17"/>
        <v>#DIV/0!</v>
      </c>
      <c r="CH15" s="36"/>
      <c r="CI15" s="16"/>
      <c r="CJ15" s="16"/>
      <c r="CK15" s="16"/>
      <c r="CL15" s="16"/>
      <c r="CM15" s="16"/>
      <c r="CN15" s="16"/>
      <c r="CO15" s="16">
        <f t="shared" si="18"/>
        <v>0</v>
      </c>
      <c r="CP15" s="17" t="e">
        <f t="shared" si="19"/>
        <v>#DIV/0!</v>
      </c>
      <c r="CQ15" s="36"/>
      <c r="CR15" s="16"/>
      <c r="CS15" s="16"/>
      <c r="CT15" s="16"/>
      <c r="CU15" s="16"/>
      <c r="CV15" s="16"/>
      <c r="CW15" s="16"/>
      <c r="CX15" s="16">
        <f t="shared" si="20"/>
        <v>0</v>
      </c>
      <c r="CY15" s="44" t="e">
        <f t="shared" si="21"/>
        <v>#DIV/0!</v>
      </c>
      <c r="CZ15" s="36"/>
      <c r="DA15" s="16"/>
      <c r="DB15" s="16"/>
      <c r="DC15" s="16"/>
      <c r="DD15" s="16"/>
      <c r="DE15" s="16"/>
      <c r="DF15" s="16"/>
      <c r="DG15" s="45">
        <f t="shared" si="22"/>
        <v>0</v>
      </c>
      <c r="DH15" s="16" t="e">
        <f t="shared" si="23"/>
        <v>#DIV/0!</v>
      </c>
      <c r="DI15" s="36"/>
      <c r="DJ15" s="16"/>
      <c r="DK15" s="16"/>
      <c r="DL15" s="16"/>
      <c r="DM15" s="16"/>
      <c r="DN15" s="16"/>
      <c r="DO15" s="16"/>
      <c r="DP15" s="46">
        <f t="shared" si="24"/>
        <v>0</v>
      </c>
      <c r="DQ15" s="16" t="e">
        <f t="shared" si="25"/>
        <v>#DIV/0!</v>
      </c>
      <c r="DR15" s="36"/>
      <c r="DS15" s="16"/>
      <c r="DT15" s="16"/>
      <c r="DU15" s="16"/>
      <c r="DV15" s="16"/>
      <c r="DW15" s="16"/>
      <c r="DX15" s="16"/>
      <c r="DY15" s="16">
        <f t="shared" si="26"/>
        <v>0</v>
      </c>
      <c r="DZ15" s="17" t="e">
        <f t="shared" si="27"/>
        <v>#DIV/0!</v>
      </c>
      <c r="EA15" s="36"/>
      <c r="EB15" s="16"/>
      <c r="EC15" s="16"/>
      <c r="ED15" s="16"/>
      <c r="EE15" s="16"/>
      <c r="EF15" s="16"/>
      <c r="EG15" s="16"/>
      <c r="EH15" s="16">
        <f t="shared" si="28"/>
        <v>0</v>
      </c>
      <c r="EI15" s="17" t="e">
        <f t="shared" si="29"/>
        <v>#DIV/0!</v>
      </c>
      <c r="EJ15" s="36"/>
      <c r="EK15" s="16"/>
      <c r="EL15" s="16"/>
      <c r="EM15" s="16"/>
      <c r="EN15" s="16"/>
      <c r="EO15" s="16"/>
      <c r="EP15" s="16">
        <f t="shared" si="30"/>
        <v>0</v>
      </c>
      <c r="EQ15" s="17" t="e">
        <f t="shared" si="39"/>
        <v>#DIV/0!</v>
      </c>
      <c r="ER15" s="18">
        <f>+BZ15+CI15+CR15+DA15+DJ15+DS15+EB15+EJ15</f>
        <v>0</v>
      </c>
      <c r="ES15" s="18">
        <f t="shared" si="40"/>
        <v>0</v>
      </c>
      <c r="ET15" s="18">
        <f t="shared" si="32"/>
        <v>0</v>
      </c>
      <c r="EU15" s="18">
        <f t="shared" si="33"/>
        <v>0</v>
      </c>
      <c r="EV15" s="18">
        <f t="shared" si="34"/>
        <v>0</v>
      </c>
      <c r="EW15" s="18">
        <f t="shared" si="35"/>
        <v>0</v>
      </c>
      <c r="EX15" s="16">
        <f t="shared" si="36"/>
        <v>0</v>
      </c>
      <c r="EY15" s="17" t="e">
        <f t="shared" si="37"/>
        <v>#DIV/0!</v>
      </c>
      <c r="EZ15" s="38">
        <f t="shared" si="38"/>
        <v>0</v>
      </c>
      <c r="FA15" s="19"/>
      <c r="FB15" s="20"/>
      <c r="FC15" s="20"/>
      <c r="FD15" s="20"/>
    </row>
    <row r="16" spans="1:160" s="7" customFormat="1" ht="15" customHeight="1">
      <c r="A16" s="7" t="s">
        <v>47</v>
      </c>
      <c r="B16" s="8" t="s">
        <v>3</v>
      </c>
      <c r="C16" s="21" t="s">
        <v>28</v>
      </c>
      <c r="D16" s="15">
        <v>90000</v>
      </c>
      <c r="E16" s="48">
        <v>405</v>
      </c>
      <c r="F16" s="16">
        <v>50</v>
      </c>
      <c r="G16" s="16"/>
      <c r="H16" s="16"/>
      <c r="I16" s="16"/>
      <c r="J16" s="16"/>
      <c r="K16" s="16"/>
      <c r="L16" s="16">
        <f t="shared" si="0"/>
        <v>0</v>
      </c>
      <c r="M16" s="60">
        <f t="shared" si="1"/>
        <v>0</v>
      </c>
      <c r="N16" s="36"/>
      <c r="O16" s="16">
        <v>20</v>
      </c>
      <c r="P16" s="16"/>
      <c r="Q16" s="16"/>
      <c r="R16" s="16"/>
      <c r="S16" s="16"/>
      <c r="T16" s="16"/>
      <c r="U16" s="16">
        <f t="shared" si="2"/>
        <v>0</v>
      </c>
      <c r="V16" s="17">
        <f t="shared" si="3"/>
        <v>0</v>
      </c>
      <c r="W16" s="36"/>
      <c r="X16" s="16"/>
      <c r="Y16" s="16"/>
      <c r="Z16" s="16"/>
      <c r="AA16" s="16"/>
      <c r="AB16" s="16"/>
      <c r="AC16" s="16"/>
      <c r="AD16" s="16">
        <f t="shared" si="4"/>
        <v>0</v>
      </c>
      <c r="AE16" s="44" t="e">
        <f t="shared" si="5"/>
        <v>#DIV/0!</v>
      </c>
      <c r="AF16" s="37"/>
      <c r="AG16" s="16">
        <v>50</v>
      </c>
      <c r="AH16" s="16"/>
      <c r="AI16" s="16"/>
      <c r="AJ16" s="16"/>
      <c r="AK16" s="16"/>
      <c r="AL16" s="16"/>
      <c r="AM16" s="45">
        <f t="shared" si="6"/>
        <v>0</v>
      </c>
      <c r="AN16" s="65">
        <f t="shared" si="7"/>
        <v>0</v>
      </c>
      <c r="AO16" s="36"/>
      <c r="AP16" s="16">
        <v>20</v>
      </c>
      <c r="AQ16" s="16"/>
      <c r="AR16" s="16"/>
      <c r="AS16" s="16"/>
      <c r="AT16" s="16"/>
      <c r="AU16" s="16"/>
      <c r="AV16" s="46">
        <f t="shared" si="8"/>
        <v>0</v>
      </c>
      <c r="AW16" s="65">
        <f t="shared" si="9"/>
        <v>0</v>
      </c>
      <c r="AX16" s="36"/>
      <c r="AY16" s="16">
        <v>50</v>
      </c>
      <c r="AZ16" s="16"/>
      <c r="BA16" s="16"/>
      <c r="BB16" s="16"/>
      <c r="BC16" s="16"/>
      <c r="BD16" s="16"/>
      <c r="BE16" s="16">
        <f t="shared" si="10"/>
        <v>0</v>
      </c>
      <c r="BF16" s="65">
        <f t="shared" si="11"/>
        <v>0</v>
      </c>
      <c r="BG16" s="36"/>
      <c r="BH16" s="16">
        <v>30</v>
      </c>
      <c r="BI16" s="16"/>
      <c r="BJ16" s="16"/>
      <c r="BK16" s="16"/>
      <c r="BL16" s="16"/>
      <c r="BM16" s="16"/>
      <c r="BN16" s="16">
        <f t="shared" si="12"/>
        <v>0</v>
      </c>
      <c r="BO16" s="17">
        <f t="shared" si="13"/>
        <v>0</v>
      </c>
      <c r="BP16" s="36"/>
      <c r="BQ16" s="16">
        <v>20</v>
      </c>
      <c r="BR16" s="16"/>
      <c r="BS16" s="16"/>
      <c r="BT16" s="16"/>
      <c r="BU16" s="16"/>
      <c r="BV16" s="16"/>
      <c r="BW16" s="16">
        <f t="shared" si="14"/>
        <v>0</v>
      </c>
      <c r="BX16" s="17">
        <f t="shared" si="15"/>
        <v>0</v>
      </c>
      <c r="BY16" s="36"/>
      <c r="BZ16" s="16"/>
      <c r="CA16" s="16"/>
      <c r="CB16" s="16"/>
      <c r="CC16" s="16"/>
      <c r="CD16" s="16"/>
      <c r="CE16" s="16"/>
      <c r="CF16" s="16">
        <f t="shared" si="16"/>
        <v>0</v>
      </c>
      <c r="CG16" s="17" t="e">
        <f t="shared" si="17"/>
        <v>#DIV/0!</v>
      </c>
      <c r="CH16" s="36"/>
      <c r="CI16" s="16">
        <v>50</v>
      </c>
      <c r="CJ16" s="16"/>
      <c r="CK16" s="16"/>
      <c r="CL16" s="16"/>
      <c r="CM16" s="16"/>
      <c r="CN16" s="16"/>
      <c r="CO16" s="16">
        <f t="shared" si="18"/>
        <v>0</v>
      </c>
      <c r="CP16" s="17">
        <f t="shared" si="19"/>
        <v>0</v>
      </c>
      <c r="CQ16" s="36"/>
      <c r="CR16" s="16">
        <v>15</v>
      </c>
      <c r="CS16" s="16"/>
      <c r="CT16" s="16"/>
      <c r="CU16" s="16"/>
      <c r="CV16" s="16"/>
      <c r="CW16" s="16"/>
      <c r="CX16" s="16">
        <f t="shared" si="20"/>
        <v>0</v>
      </c>
      <c r="CY16" s="44">
        <f t="shared" si="21"/>
        <v>0</v>
      </c>
      <c r="CZ16" s="36"/>
      <c r="DA16" s="16">
        <v>25</v>
      </c>
      <c r="DB16" s="16"/>
      <c r="DC16" s="16"/>
      <c r="DD16" s="16"/>
      <c r="DE16" s="16"/>
      <c r="DF16" s="16"/>
      <c r="DG16" s="45">
        <f t="shared" si="22"/>
        <v>0</v>
      </c>
      <c r="DH16" s="16">
        <f t="shared" si="23"/>
        <v>0</v>
      </c>
      <c r="DI16" s="36"/>
      <c r="DJ16" s="16">
        <v>20</v>
      </c>
      <c r="DK16" s="16"/>
      <c r="DL16" s="16"/>
      <c r="DM16" s="16"/>
      <c r="DN16" s="16"/>
      <c r="DO16" s="16"/>
      <c r="DP16" s="46">
        <f t="shared" si="24"/>
        <v>0</v>
      </c>
      <c r="DQ16" s="16">
        <f t="shared" si="25"/>
        <v>0</v>
      </c>
      <c r="DR16" s="36"/>
      <c r="DS16" s="16">
        <v>20</v>
      </c>
      <c r="DT16" s="16"/>
      <c r="DU16" s="16"/>
      <c r="DV16" s="16"/>
      <c r="DW16" s="16"/>
      <c r="DX16" s="16"/>
      <c r="DY16" s="16">
        <f t="shared" si="26"/>
        <v>0</v>
      </c>
      <c r="DZ16" s="17">
        <f t="shared" si="27"/>
        <v>0</v>
      </c>
      <c r="EA16" s="36"/>
      <c r="EB16" s="16">
        <v>20</v>
      </c>
      <c r="EC16" s="16"/>
      <c r="ED16" s="16"/>
      <c r="EE16" s="16"/>
      <c r="EF16" s="16"/>
      <c r="EG16" s="16"/>
      <c r="EH16" s="16">
        <f t="shared" si="28"/>
        <v>0</v>
      </c>
      <c r="EI16" s="17">
        <f t="shared" si="29"/>
        <v>0</v>
      </c>
      <c r="EJ16" s="36"/>
      <c r="EK16" s="16"/>
      <c r="EL16" s="16"/>
      <c r="EM16" s="16"/>
      <c r="EN16" s="16"/>
      <c r="EO16" s="16"/>
      <c r="EP16" s="16">
        <f t="shared" si="30"/>
        <v>0</v>
      </c>
      <c r="EQ16" s="17">
        <f t="shared" si="39"/>
        <v>0</v>
      </c>
      <c r="ER16" s="18">
        <f>SUM(EB16,DS16,DJ16,DA16,CR16,CI16,BZ16,BQ16,BH16,AY16,AP16,AG16,X16,O16,F16)</f>
        <v>390</v>
      </c>
      <c r="ES16" s="18">
        <f t="shared" si="40"/>
        <v>0</v>
      </c>
      <c r="ET16" s="18">
        <f t="shared" si="32"/>
        <v>0</v>
      </c>
      <c r="EU16" s="18">
        <f t="shared" si="33"/>
        <v>0</v>
      </c>
      <c r="EV16" s="18">
        <f t="shared" si="34"/>
        <v>0</v>
      </c>
      <c r="EW16" s="18">
        <f t="shared" si="35"/>
        <v>0</v>
      </c>
      <c r="EX16" s="16">
        <f t="shared" si="36"/>
        <v>0</v>
      </c>
      <c r="EY16" s="17">
        <f t="shared" si="37"/>
        <v>0</v>
      </c>
      <c r="EZ16" s="38">
        <f t="shared" si="38"/>
        <v>0</v>
      </c>
      <c r="FA16" s="19"/>
      <c r="FB16" s="20"/>
      <c r="FC16" s="20"/>
      <c r="FD16" s="20"/>
    </row>
    <row r="17" spans="1:160" s="7" customFormat="1" ht="15" customHeight="1" thickBot="1">
      <c r="B17" s="8" t="s">
        <v>3</v>
      </c>
      <c r="C17" s="22" t="s">
        <v>29</v>
      </c>
      <c r="D17" s="15">
        <v>750000</v>
      </c>
      <c r="E17" s="49">
        <v>0</v>
      </c>
      <c r="F17" s="16"/>
      <c r="G17" s="16"/>
      <c r="H17" s="16"/>
      <c r="I17" s="16"/>
      <c r="J17" s="16"/>
      <c r="K17" s="16"/>
      <c r="L17" s="16">
        <f t="shared" si="0"/>
        <v>0</v>
      </c>
      <c r="M17" s="60" t="e">
        <f t="shared" si="1"/>
        <v>#DIV/0!</v>
      </c>
      <c r="N17" s="36"/>
      <c r="O17" s="16"/>
      <c r="P17" s="16"/>
      <c r="Q17" s="16"/>
      <c r="R17" s="16"/>
      <c r="S17" s="16"/>
      <c r="T17" s="16"/>
      <c r="U17" s="16">
        <f t="shared" si="2"/>
        <v>0</v>
      </c>
      <c r="V17" s="17" t="e">
        <f t="shared" si="3"/>
        <v>#DIV/0!</v>
      </c>
      <c r="W17" s="36"/>
      <c r="X17" s="16"/>
      <c r="Y17" s="16"/>
      <c r="Z17" s="16"/>
      <c r="AA17" s="16"/>
      <c r="AB17" s="16"/>
      <c r="AC17" s="16"/>
      <c r="AD17" s="16">
        <f t="shared" si="4"/>
        <v>0</v>
      </c>
      <c r="AE17" s="44" t="e">
        <f t="shared" si="5"/>
        <v>#DIV/0!</v>
      </c>
      <c r="AF17" s="37"/>
      <c r="AG17" s="16"/>
      <c r="AH17" s="16"/>
      <c r="AI17" s="16"/>
      <c r="AJ17" s="16"/>
      <c r="AK17" s="16"/>
      <c r="AL17" s="16"/>
      <c r="AM17" s="45">
        <f t="shared" si="6"/>
        <v>0</v>
      </c>
      <c r="AN17" s="65" t="e">
        <f t="shared" si="7"/>
        <v>#DIV/0!</v>
      </c>
      <c r="AO17" s="36"/>
      <c r="AP17" s="16"/>
      <c r="AQ17" s="16"/>
      <c r="AR17" s="16"/>
      <c r="AS17" s="16"/>
      <c r="AT17" s="16"/>
      <c r="AU17" s="16"/>
      <c r="AV17" s="46">
        <f t="shared" si="8"/>
        <v>0</v>
      </c>
      <c r="AW17" s="65" t="e">
        <f t="shared" si="9"/>
        <v>#DIV/0!</v>
      </c>
      <c r="AX17" s="36"/>
      <c r="AY17" s="16"/>
      <c r="AZ17" s="16"/>
      <c r="BA17" s="16"/>
      <c r="BB17" s="16"/>
      <c r="BC17" s="16"/>
      <c r="BD17" s="16"/>
      <c r="BE17" s="16">
        <f t="shared" si="10"/>
        <v>0</v>
      </c>
      <c r="BF17" s="65" t="e">
        <f t="shared" si="11"/>
        <v>#DIV/0!</v>
      </c>
      <c r="BG17" s="36"/>
      <c r="BH17" s="16"/>
      <c r="BI17" s="16"/>
      <c r="BJ17" s="16"/>
      <c r="BK17" s="16"/>
      <c r="BL17" s="16"/>
      <c r="BM17" s="16"/>
      <c r="BN17" s="16">
        <f t="shared" si="12"/>
        <v>0</v>
      </c>
      <c r="BO17" s="17" t="e">
        <f t="shared" si="13"/>
        <v>#DIV/0!</v>
      </c>
      <c r="BP17" s="36"/>
      <c r="BQ17" s="16"/>
      <c r="BR17" s="16"/>
      <c r="BS17" s="16"/>
      <c r="BT17" s="16"/>
      <c r="BU17" s="16"/>
      <c r="BV17" s="16"/>
      <c r="BW17" s="16">
        <f t="shared" si="14"/>
        <v>0</v>
      </c>
      <c r="BX17" s="17" t="e">
        <f t="shared" si="15"/>
        <v>#DIV/0!</v>
      </c>
      <c r="BY17" s="36"/>
      <c r="BZ17" s="16"/>
      <c r="CA17" s="16"/>
      <c r="CB17" s="16"/>
      <c r="CC17" s="16"/>
      <c r="CD17" s="16"/>
      <c r="CE17" s="16"/>
      <c r="CF17" s="16">
        <f t="shared" si="16"/>
        <v>0</v>
      </c>
      <c r="CG17" s="17" t="e">
        <f t="shared" si="17"/>
        <v>#DIV/0!</v>
      </c>
      <c r="CH17" s="36"/>
      <c r="CI17" s="16"/>
      <c r="CJ17" s="16"/>
      <c r="CK17" s="16"/>
      <c r="CL17" s="16"/>
      <c r="CM17" s="16"/>
      <c r="CN17" s="16"/>
      <c r="CO17" s="16">
        <f t="shared" si="18"/>
        <v>0</v>
      </c>
      <c r="CP17" s="17" t="e">
        <f t="shared" si="19"/>
        <v>#DIV/0!</v>
      </c>
      <c r="CQ17" s="36"/>
      <c r="CR17" s="16"/>
      <c r="CS17" s="16"/>
      <c r="CT17" s="16"/>
      <c r="CU17" s="16"/>
      <c r="CV17" s="16"/>
      <c r="CW17" s="16"/>
      <c r="CX17" s="16">
        <f t="shared" si="20"/>
        <v>0</v>
      </c>
      <c r="CY17" s="44" t="e">
        <f t="shared" si="21"/>
        <v>#DIV/0!</v>
      </c>
      <c r="CZ17" s="36"/>
      <c r="DA17" s="16"/>
      <c r="DB17" s="16"/>
      <c r="DC17" s="16"/>
      <c r="DD17" s="16"/>
      <c r="DE17" s="16"/>
      <c r="DF17" s="16"/>
      <c r="DG17" s="45">
        <f t="shared" si="22"/>
        <v>0</v>
      </c>
      <c r="DH17" s="16" t="e">
        <f t="shared" si="23"/>
        <v>#DIV/0!</v>
      </c>
      <c r="DI17" s="36"/>
      <c r="DJ17" s="16"/>
      <c r="DK17" s="16"/>
      <c r="DL17" s="16"/>
      <c r="DM17" s="16"/>
      <c r="DN17" s="16"/>
      <c r="DO17" s="16"/>
      <c r="DP17" s="46">
        <f t="shared" si="24"/>
        <v>0</v>
      </c>
      <c r="DQ17" s="16" t="e">
        <f t="shared" si="25"/>
        <v>#DIV/0!</v>
      </c>
      <c r="DR17" s="36"/>
      <c r="DS17" s="16"/>
      <c r="DT17" s="16"/>
      <c r="DU17" s="16"/>
      <c r="DV17" s="16"/>
      <c r="DW17" s="16"/>
      <c r="DX17" s="16"/>
      <c r="DY17" s="16">
        <f t="shared" si="26"/>
        <v>0</v>
      </c>
      <c r="DZ17" s="17" t="e">
        <f t="shared" si="27"/>
        <v>#DIV/0!</v>
      </c>
      <c r="EA17" s="36"/>
      <c r="EB17" s="16"/>
      <c r="EC17" s="16"/>
      <c r="ED17" s="16"/>
      <c r="EE17" s="16"/>
      <c r="EF17" s="16"/>
      <c r="EG17" s="16"/>
      <c r="EH17" s="16">
        <f t="shared" si="28"/>
        <v>0</v>
      </c>
      <c r="EI17" s="17" t="e">
        <f t="shared" si="29"/>
        <v>#DIV/0!</v>
      </c>
      <c r="EJ17" s="36"/>
      <c r="EK17" s="16"/>
      <c r="EL17" s="16"/>
      <c r="EM17" s="16"/>
      <c r="EN17" s="16"/>
      <c r="EO17" s="16"/>
      <c r="EP17" s="16">
        <f t="shared" si="30"/>
        <v>0</v>
      </c>
      <c r="EQ17" s="17" t="e">
        <f t="shared" si="39"/>
        <v>#DIV/0!</v>
      </c>
      <c r="ER17" s="18">
        <f>+BZ17+CI17+CR17+DA17+DJ17+DS17+EB17+EJ17</f>
        <v>0</v>
      </c>
      <c r="ES17" s="18">
        <f t="shared" si="40"/>
        <v>0</v>
      </c>
      <c r="ET17" s="18">
        <f t="shared" si="32"/>
        <v>0</v>
      </c>
      <c r="EU17" s="18">
        <f t="shared" si="33"/>
        <v>0</v>
      </c>
      <c r="EV17" s="18">
        <f t="shared" si="34"/>
        <v>0</v>
      </c>
      <c r="EW17" s="18">
        <f t="shared" si="35"/>
        <v>0</v>
      </c>
      <c r="EX17" s="16">
        <f t="shared" si="36"/>
        <v>0</v>
      </c>
      <c r="EY17" s="17" t="e">
        <f t="shared" si="37"/>
        <v>#DIV/0!</v>
      </c>
      <c r="EZ17" s="38">
        <f t="shared" si="38"/>
        <v>0</v>
      </c>
      <c r="FA17" s="19"/>
      <c r="FB17" s="20"/>
      <c r="FC17" s="20"/>
      <c r="FD17" s="20"/>
    </row>
    <row r="18" spans="1:160" s="7" customFormat="1" ht="15" customHeight="1">
      <c r="A18" s="7" t="s">
        <v>48</v>
      </c>
      <c r="B18" s="8" t="s">
        <v>3</v>
      </c>
      <c r="C18" s="14" t="s">
        <v>30</v>
      </c>
      <c r="D18" s="15">
        <v>110880</v>
      </c>
      <c r="E18" s="43">
        <v>45</v>
      </c>
      <c r="F18" s="16">
        <v>3</v>
      </c>
      <c r="G18" s="16"/>
      <c r="H18" s="16"/>
      <c r="I18" s="16"/>
      <c r="J18" s="16"/>
      <c r="K18" s="16"/>
      <c r="L18" s="16">
        <f t="shared" si="0"/>
        <v>0</v>
      </c>
      <c r="M18" s="60">
        <f t="shared" si="1"/>
        <v>0</v>
      </c>
      <c r="N18" s="36"/>
      <c r="O18" s="16">
        <v>3</v>
      </c>
      <c r="P18" s="16"/>
      <c r="Q18" s="16"/>
      <c r="R18" s="16"/>
      <c r="S18" s="16"/>
      <c r="T18" s="16"/>
      <c r="U18" s="16">
        <f t="shared" si="2"/>
        <v>0</v>
      </c>
      <c r="V18" s="17">
        <f t="shared" si="3"/>
        <v>0</v>
      </c>
      <c r="W18" s="36"/>
      <c r="X18" s="16"/>
      <c r="Y18" s="16"/>
      <c r="Z18" s="16"/>
      <c r="AA18" s="16"/>
      <c r="AB18" s="16"/>
      <c r="AC18" s="16"/>
      <c r="AD18" s="16">
        <f t="shared" si="4"/>
        <v>0</v>
      </c>
      <c r="AE18" s="44" t="e">
        <f t="shared" si="5"/>
        <v>#DIV/0!</v>
      </c>
      <c r="AF18" s="37"/>
      <c r="AG18" s="16">
        <v>3</v>
      </c>
      <c r="AH18" s="16"/>
      <c r="AI18" s="16"/>
      <c r="AJ18" s="16"/>
      <c r="AK18" s="16"/>
      <c r="AL18" s="16"/>
      <c r="AM18" s="45">
        <f t="shared" si="6"/>
        <v>0</v>
      </c>
      <c r="AN18" s="65">
        <f t="shared" si="7"/>
        <v>0</v>
      </c>
      <c r="AO18" s="36"/>
      <c r="AP18" s="16">
        <v>3</v>
      </c>
      <c r="AQ18" s="16"/>
      <c r="AR18" s="16"/>
      <c r="AS18" s="16"/>
      <c r="AT18" s="16"/>
      <c r="AU18" s="16"/>
      <c r="AV18" s="46">
        <f t="shared" si="8"/>
        <v>0</v>
      </c>
      <c r="AW18" s="65">
        <f t="shared" si="9"/>
        <v>0</v>
      </c>
      <c r="AX18" s="36"/>
      <c r="AY18" s="16">
        <v>3</v>
      </c>
      <c r="AZ18" s="16"/>
      <c r="BA18" s="16"/>
      <c r="BB18" s="16"/>
      <c r="BC18" s="16"/>
      <c r="BD18" s="16"/>
      <c r="BE18" s="16">
        <f t="shared" si="10"/>
        <v>0</v>
      </c>
      <c r="BF18" s="65">
        <f t="shared" si="11"/>
        <v>0</v>
      </c>
      <c r="BG18" s="36"/>
      <c r="BH18" s="16">
        <v>3</v>
      </c>
      <c r="BI18" s="16"/>
      <c r="BJ18" s="16"/>
      <c r="BK18" s="16"/>
      <c r="BL18" s="16"/>
      <c r="BM18" s="16"/>
      <c r="BN18" s="16">
        <f t="shared" si="12"/>
        <v>0</v>
      </c>
      <c r="BO18" s="17">
        <f t="shared" si="13"/>
        <v>0</v>
      </c>
      <c r="BP18" s="36"/>
      <c r="BQ18" s="16">
        <v>3</v>
      </c>
      <c r="BR18" s="16"/>
      <c r="BS18" s="16"/>
      <c r="BT18" s="16"/>
      <c r="BU18" s="16"/>
      <c r="BV18" s="16"/>
      <c r="BW18" s="16">
        <f t="shared" si="14"/>
        <v>0</v>
      </c>
      <c r="BX18" s="17">
        <f t="shared" si="15"/>
        <v>0</v>
      </c>
      <c r="BY18" s="36"/>
      <c r="BZ18" s="16">
        <v>3</v>
      </c>
      <c r="CA18" s="16"/>
      <c r="CB18" s="16"/>
      <c r="CC18" s="16"/>
      <c r="CD18" s="16"/>
      <c r="CE18" s="16"/>
      <c r="CF18" s="16">
        <f t="shared" si="16"/>
        <v>0</v>
      </c>
      <c r="CG18" s="17">
        <f t="shared" si="17"/>
        <v>0</v>
      </c>
      <c r="CH18" s="36"/>
      <c r="CI18" s="16">
        <v>3</v>
      </c>
      <c r="CJ18" s="16"/>
      <c r="CK18" s="16"/>
      <c r="CL18" s="16"/>
      <c r="CM18" s="16"/>
      <c r="CN18" s="16"/>
      <c r="CO18" s="16">
        <f t="shared" si="18"/>
        <v>0</v>
      </c>
      <c r="CP18" s="17">
        <f t="shared" si="19"/>
        <v>0</v>
      </c>
      <c r="CQ18" s="36"/>
      <c r="CR18" s="16">
        <v>3</v>
      </c>
      <c r="CS18" s="16"/>
      <c r="CT18" s="16"/>
      <c r="CU18" s="16"/>
      <c r="CV18" s="16"/>
      <c r="CW18" s="16"/>
      <c r="CX18" s="16">
        <f t="shared" si="20"/>
        <v>0</v>
      </c>
      <c r="CY18" s="44">
        <f t="shared" si="21"/>
        <v>0</v>
      </c>
      <c r="CZ18" s="36"/>
      <c r="DA18" s="16">
        <v>3</v>
      </c>
      <c r="DB18" s="16"/>
      <c r="DC18" s="16"/>
      <c r="DD18" s="16"/>
      <c r="DE18" s="16"/>
      <c r="DF18" s="16"/>
      <c r="DG18" s="45">
        <f t="shared" si="22"/>
        <v>0</v>
      </c>
      <c r="DH18" s="16">
        <f t="shared" si="23"/>
        <v>0</v>
      </c>
      <c r="DI18" s="36"/>
      <c r="DJ18" s="16">
        <v>3</v>
      </c>
      <c r="DK18" s="16"/>
      <c r="DL18" s="16"/>
      <c r="DM18" s="16"/>
      <c r="DN18" s="16"/>
      <c r="DO18" s="16"/>
      <c r="DP18" s="46">
        <f t="shared" si="24"/>
        <v>0</v>
      </c>
      <c r="DQ18" s="16">
        <f t="shared" si="25"/>
        <v>0</v>
      </c>
      <c r="DR18" s="36"/>
      <c r="DS18" s="16">
        <v>3</v>
      </c>
      <c r="DT18" s="16"/>
      <c r="DU18" s="16"/>
      <c r="DV18" s="16"/>
      <c r="DW18" s="16"/>
      <c r="DX18" s="16"/>
      <c r="DY18" s="16">
        <f t="shared" si="26"/>
        <v>0</v>
      </c>
      <c r="DZ18" s="17">
        <f t="shared" si="27"/>
        <v>0</v>
      </c>
      <c r="EA18" s="36"/>
      <c r="EB18" s="16">
        <v>3</v>
      </c>
      <c r="EC18" s="16"/>
      <c r="ED18" s="16"/>
      <c r="EE18" s="16"/>
      <c r="EF18" s="16"/>
      <c r="EG18" s="16"/>
      <c r="EH18" s="16">
        <f t="shared" si="28"/>
        <v>0</v>
      </c>
      <c r="EI18" s="17">
        <f t="shared" si="29"/>
        <v>0</v>
      </c>
      <c r="EJ18" s="36"/>
      <c r="EK18" s="16"/>
      <c r="EL18" s="16"/>
      <c r="EM18" s="16"/>
      <c r="EN18" s="16"/>
      <c r="EO18" s="16"/>
      <c r="EP18" s="16">
        <f t="shared" si="30"/>
        <v>0</v>
      </c>
      <c r="EQ18" s="17">
        <f t="shared" si="39"/>
        <v>0</v>
      </c>
      <c r="ER18" s="18">
        <f>SUM(EB18,DS18,DJ18,DA18,CR18,CI18,BZ18,BQ18,BH18,AY18,AP18,AG18,X18,O18,F18)</f>
        <v>42</v>
      </c>
      <c r="ES18" s="18">
        <f t="shared" si="40"/>
        <v>0</v>
      </c>
      <c r="ET18" s="18">
        <f t="shared" si="32"/>
        <v>0</v>
      </c>
      <c r="EU18" s="18">
        <f t="shared" si="33"/>
        <v>0</v>
      </c>
      <c r="EV18" s="18">
        <f t="shared" si="34"/>
        <v>0</v>
      </c>
      <c r="EW18" s="18">
        <f t="shared" si="35"/>
        <v>0</v>
      </c>
      <c r="EX18" s="16">
        <f t="shared" si="36"/>
        <v>0</v>
      </c>
      <c r="EY18" s="17">
        <f t="shared" si="37"/>
        <v>0</v>
      </c>
      <c r="EZ18" s="38">
        <f t="shared" si="38"/>
        <v>0</v>
      </c>
      <c r="FA18" s="19"/>
      <c r="FB18" s="20"/>
      <c r="FC18" s="20"/>
      <c r="FD18" s="20"/>
    </row>
    <row r="19" spans="1:160" s="7" customFormat="1" ht="15" customHeight="1">
      <c r="A19" s="7" t="s">
        <v>49</v>
      </c>
      <c r="B19" s="8" t="s">
        <v>3</v>
      </c>
      <c r="C19" s="21" t="s">
        <v>31</v>
      </c>
      <c r="D19" s="15">
        <v>62700</v>
      </c>
      <c r="E19" s="48">
        <v>15</v>
      </c>
      <c r="F19" s="16">
        <v>1</v>
      </c>
      <c r="G19" s="16"/>
      <c r="H19" s="16"/>
      <c r="I19" s="16"/>
      <c r="J19" s="16"/>
      <c r="K19" s="16"/>
      <c r="L19" s="16">
        <f t="shared" si="0"/>
        <v>0</v>
      </c>
      <c r="M19" s="60">
        <f t="shared" si="1"/>
        <v>0</v>
      </c>
      <c r="N19" s="36"/>
      <c r="O19" s="16">
        <v>1</v>
      </c>
      <c r="P19" s="16"/>
      <c r="Q19" s="16"/>
      <c r="R19" s="16"/>
      <c r="S19" s="16"/>
      <c r="T19" s="16"/>
      <c r="U19" s="16">
        <f t="shared" si="2"/>
        <v>0</v>
      </c>
      <c r="V19" s="17">
        <f t="shared" si="3"/>
        <v>0</v>
      </c>
      <c r="W19" s="36"/>
      <c r="X19" s="16"/>
      <c r="Y19" s="16"/>
      <c r="Z19" s="16"/>
      <c r="AA19" s="16"/>
      <c r="AB19" s="16"/>
      <c r="AC19" s="16"/>
      <c r="AD19" s="16">
        <f t="shared" si="4"/>
        <v>0</v>
      </c>
      <c r="AE19" s="44" t="e">
        <f t="shared" si="5"/>
        <v>#DIV/0!</v>
      </c>
      <c r="AF19" s="37"/>
      <c r="AG19" s="16">
        <v>1</v>
      </c>
      <c r="AH19" s="16"/>
      <c r="AI19" s="16"/>
      <c r="AJ19" s="16"/>
      <c r="AK19" s="16"/>
      <c r="AL19" s="16"/>
      <c r="AM19" s="45">
        <f t="shared" si="6"/>
        <v>0</v>
      </c>
      <c r="AN19" s="65">
        <f t="shared" si="7"/>
        <v>0</v>
      </c>
      <c r="AO19" s="36"/>
      <c r="AP19" s="16">
        <v>1</v>
      </c>
      <c r="AQ19" s="16"/>
      <c r="AR19" s="16"/>
      <c r="AS19" s="16"/>
      <c r="AT19" s="16"/>
      <c r="AU19" s="16"/>
      <c r="AV19" s="46">
        <f t="shared" si="8"/>
        <v>0</v>
      </c>
      <c r="AW19" s="65">
        <f t="shared" si="9"/>
        <v>0</v>
      </c>
      <c r="AX19" s="36"/>
      <c r="AY19" s="16">
        <v>1</v>
      </c>
      <c r="AZ19" s="16"/>
      <c r="BA19" s="16"/>
      <c r="BB19" s="16"/>
      <c r="BC19" s="16"/>
      <c r="BD19" s="16"/>
      <c r="BE19" s="16">
        <f t="shared" si="10"/>
        <v>0</v>
      </c>
      <c r="BF19" s="65">
        <f t="shared" si="11"/>
        <v>0</v>
      </c>
      <c r="BG19" s="36"/>
      <c r="BH19" s="16">
        <v>1</v>
      </c>
      <c r="BI19" s="16"/>
      <c r="BJ19" s="16"/>
      <c r="BK19" s="16"/>
      <c r="BL19" s="16"/>
      <c r="BM19" s="16"/>
      <c r="BN19" s="16">
        <f t="shared" si="12"/>
        <v>0</v>
      </c>
      <c r="BO19" s="17">
        <f t="shared" si="13"/>
        <v>0</v>
      </c>
      <c r="BP19" s="36"/>
      <c r="BQ19" s="16">
        <v>1</v>
      </c>
      <c r="BR19" s="16"/>
      <c r="BS19" s="16"/>
      <c r="BT19" s="16"/>
      <c r="BU19" s="16"/>
      <c r="BV19" s="16"/>
      <c r="BW19" s="16">
        <f t="shared" si="14"/>
        <v>0</v>
      </c>
      <c r="BX19" s="17">
        <f t="shared" si="15"/>
        <v>0</v>
      </c>
      <c r="BY19" s="36"/>
      <c r="BZ19" s="16">
        <v>1</v>
      </c>
      <c r="CA19" s="16"/>
      <c r="CB19" s="16"/>
      <c r="CC19" s="16"/>
      <c r="CD19" s="16"/>
      <c r="CE19" s="16"/>
      <c r="CF19" s="16">
        <f t="shared" si="16"/>
        <v>0</v>
      </c>
      <c r="CG19" s="17">
        <f t="shared" si="17"/>
        <v>0</v>
      </c>
      <c r="CH19" s="36"/>
      <c r="CI19" s="16">
        <v>1</v>
      </c>
      <c r="CJ19" s="16"/>
      <c r="CK19" s="16"/>
      <c r="CL19" s="16"/>
      <c r="CM19" s="16"/>
      <c r="CN19" s="16"/>
      <c r="CO19" s="16">
        <f t="shared" si="18"/>
        <v>0</v>
      </c>
      <c r="CP19" s="17">
        <f t="shared" si="19"/>
        <v>0</v>
      </c>
      <c r="CQ19" s="36"/>
      <c r="CR19" s="16">
        <v>1</v>
      </c>
      <c r="CS19" s="16"/>
      <c r="CT19" s="16"/>
      <c r="CU19" s="16"/>
      <c r="CV19" s="16"/>
      <c r="CW19" s="16"/>
      <c r="CX19" s="16">
        <f t="shared" si="20"/>
        <v>0</v>
      </c>
      <c r="CY19" s="44">
        <f t="shared" si="21"/>
        <v>0</v>
      </c>
      <c r="CZ19" s="36"/>
      <c r="DA19" s="16">
        <v>1</v>
      </c>
      <c r="DB19" s="16"/>
      <c r="DC19" s="16"/>
      <c r="DD19" s="16"/>
      <c r="DE19" s="16"/>
      <c r="DF19" s="16"/>
      <c r="DG19" s="45">
        <f t="shared" si="22"/>
        <v>0</v>
      </c>
      <c r="DH19" s="16">
        <f t="shared" si="23"/>
        <v>0</v>
      </c>
      <c r="DI19" s="36"/>
      <c r="DJ19" s="16">
        <v>1</v>
      </c>
      <c r="DK19" s="16"/>
      <c r="DL19" s="16"/>
      <c r="DM19" s="16"/>
      <c r="DN19" s="16"/>
      <c r="DO19" s="16"/>
      <c r="DP19" s="46">
        <f t="shared" si="24"/>
        <v>0</v>
      </c>
      <c r="DQ19" s="16">
        <f t="shared" si="25"/>
        <v>0</v>
      </c>
      <c r="DR19" s="36"/>
      <c r="DS19" s="16">
        <v>1</v>
      </c>
      <c r="DT19" s="16"/>
      <c r="DU19" s="16"/>
      <c r="DV19" s="16"/>
      <c r="DW19" s="16"/>
      <c r="DX19" s="16"/>
      <c r="DY19" s="16">
        <f t="shared" si="26"/>
        <v>0</v>
      </c>
      <c r="DZ19" s="17">
        <f t="shared" si="27"/>
        <v>0</v>
      </c>
      <c r="EA19" s="36"/>
      <c r="EB19" s="16">
        <v>1</v>
      </c>
      <c r="EC19" s="16"/>
      <c r="ED19" s="16"/>
      <c r="EE19" s="16"/>
      <c r="EF19" s="16"/>
      <c r="EG19" s="16"/>
      <c r="EH19" s="16">
        <f t="shared" si="28"/>
        <v>0</v>
      </c>
      <c r="EI19" s="17">
        <f t="shared" si="29"/>
        <v>0</v>
      </c>
      <c r="EJ19" s="36"/>
      <c r="EK19" s="16"/>
      <c r="EL19" s="16"/>
      <c r="EM19" s="16"/>
      <c r="EN19" s="16"/>
      <c r="EO19" s="16"/>
      <c r="EP19" s="16">
        <f t="shared" si="30"/>
        <v>0</v>
      </c>
      <c r="EQ19" s="17">
        <f t="shared" si="39"/>
        <v>0</v>
      </c>
      <c r="ER19" s="18">
        <f>SUM(EB19,DS19,DJ19,DA19,CR19,CI19,BZ19,BQ19,BH19,AY19,AP19,AG19,X19,O19,F19)</f>
        <v>14</v>
      </c>
      <c r="ES19" s="18">
        <f t="shared" si="40"/>
        <v>0</v>
      </c>
      <c r="ET19" s="18">
        <f t="shared" si="32"/>
        <v>0</v>
      </c>
      <c r="EU19" s="18">
        <f t="shared" si="33"/>
        <v>0</v>
      </c>
      <c r="EV19" s="18">
        <f t="shared" si="34"/>
        <v>0</v>
      </c>
      <c r="EW19" s="18">
        <f t="shared" si="35"/>
        <v>0</v>
      </c>
      <c r="EX19" s="16">
        <f t="shared" si="36"/>
        <v>0</v>
      </c>
      <c r="EY19" s="17">
        <f t="shared" si="37"/>
        <v>0</v>
      </c>
      <c r="EZ19" s="38">
        <f t="shared" si="38"/>
        <v>0</v>
      </c>
      <c r="FA19" s="19"/>
      <c r="FB19" s="20"/>
      <c r="FC19" s="20"/>
      <c r="FD19" s="20"/>
    </row>
    <row r="20" spans="1:160" s="7" customFormat="1" ht="15" customHeight="1">
      <c r="A20" s="7" t="s">
        <v>50</v>
      </c>
      <c r="B20" s="8" t="s">
        <v>3</v>
      </c>
      <c r="C20" s="21" t="s">
        <v>32</v>
      </c>
      <c r="D20" s="15">
        <v>66000</v>
      </c>
      <c r="E20" s="48">
        <v>170</v>
      </c>
      <c r="F20" s="16">
        <v>5</v>
      </c>
      <c r="G20" s="16"/>
      <c r="H20" s="16"/>
      <c r="I20" s="16"/>
      <c r="J20" s="16"/>
      <c r="K20" s="16"/>
      <c r="L20" s="16">
        <f t="shared" si="0"/>
        <v>0</v>
      </c>
      <c r="M20" s="60">
        <f t="shared" si="1"/>
        <v>0</v>
      </c>
      <c r="N20" s="36"/>
      <c r="O20" s="16">
        <v>10</v>
      </c>
      <c r="P20" s="16"/>
      <c r="Q20" s="16"/>
      <c r="R20" s="16"/>
      <c r="S20" s="16"/>
      <c r="T20" s="16"/>
      <c r="U20" s="16">
        <f t="shared" si="2"/>
        <v>0</v>
      </c>
      <c r="V20" s="17">
        <f t="shared" si="3"/>
        <v>0</v>
      </c>
      <c r="W20" s="36"/>
      <c r="X20" s="16"/>
      <c r="Y20" s="16"/>
      <c r="Z20" s="16"/>
      <c r="AA20" s="16"/>
      <c r="AB20" s="16"/>
      <c r="AC20" s="16"/>
      <c r="AD20" s="16">
        <f t="shared" si="4"/>
        <v>0</v>
      </c>
      <c r="AE20" s="44" t="e">
        <f t="shared" si="5"/>
        <v>#DIV/0!</v>
      </c>
      <c r="AF20" s="37"/>
      <c r="AG20" s="16">
        <v>5</v>
      </c>
      <c r="AH20" s="16"/>
      <c r="AI20" s="16"/>
      <c r="AJ20" s="16"/>
      <c r="AK20" s="16"/>
      <c r="AL20" s="16"/>
      <c r="AM20" s="45">
        <f t="shared" si="6"/>
        <v>0</v>
      </c>
      <c r="AN20" s="65">
        <f t="shared" si="7"/>
        <v>0</v>
      </c>
      <c r="AO20" s="36"/>
      <c r="AP20" s="16">
        <v>5</v>
      </c>
      <c r="AQ20" s="16"/>
      <c r="AR20" s="16"/>
      <c r="AS20" s="16"/>
      <c r="AT20" s="16"/>
      <c r="AU20" s="16"/>
      <c r="AV20" s="46">
        <f t="shared" si="8"/>
        <v>0</v>
      </c>
      <c r="AW20" s="65">
        <f t="shared" si="9"/>
        <v>0</v>
      </c>
      <c r="AX20" s="36"/>
      <c r="AY20" s="16">
        <v>5</v>
      </c>
      <c r="AZ20" s="16"/>
      <c r="BA20" s="16"/>
      <c r="BB20" s="16"/>
      <c r="BC20" s="16"/>
      <c r="BD20" s="16"/>
      <c r="BE20" s="16">
        <f t="shared" si="10"/>
        <v>0</v>
      </c>
      <c r="BF20" s="65">
        <f t="shared" si="11"/>
        <v>0</v>
      </c>
      <c r="BG20" s="36"/>
      <c r="BH20" s="16">
        <v>15</v>
      </c>
      <c r="BI20" s="16"/>
      <c r="BJ20" s="16"/>
      <c r="BK20" s="16"/>
      <c r="BL20" s="16"/>
      <c r="BM20" s="16"/>
      <c r="BN20" s="16">
        <f t="shared" si="12"/>
        <v>0</v>
      </c>
      <c r="BO20" s="17">
        <f t="shared" si="13"/>
        <v>0</v>
      </c>
      <c r="BP20" s="36"/>
      <c r="BQ20" s="16">
        <v>10</v>
      </c>
      <c r="BR20" s="16"/>
      <c r="BS20" s="16"/>
      <c r="BT20" s="16"/>
      <c r="BU20" s="16"/>
      <c r="BV20" s="16"/>
      <c r="BW20" s="16">
        <f t="shared" si="14"/>
        <v>0</v>
      </c>
      <c r="BX20" s="17">
        <f t="shared" si="15"/>
        <v>0</v>
      </c>
      <c r="BY20" s="36"/>
      <c r="BZ20" s="16">
        <v>50</v>
      </c>
      <c r="CA20" s="16"/>
      <c r="CB20" s="16"/>
      <c r="CC20" s="16"/>
      <c r="CD20" s="16"/>
      <c r="CE20" s="16"/>
      <c r="CF20" s="16">
        <f t="shared" si="16"/>
        <v>0</v>
      </c>
      <c r="CG20" s="17">
        <f t="shared" si="17"/>
        <v>0</v>
      </c>
      <c r="CH20" s="36"/>
      <c r="CI20" s="16">
        <v>10</v>
      </c>
      <c r="CJ20" s="16"/>
      <c r="CK20" s="16"/>
      <c r="CL20" s="16"/>
      <c r="CM20" s="16"/>
      <c r="CN20" s="16"/>
      <c r="CO20" s="16">
        <f t="shared" si="18"/>
        <v>0</v>
      </c>
      <c r="CP20" s="17">
        <f t="shared" si="19"/>
        <v>0</v>
      </c>
      <c r="CQ20" s="36"/>
      <c r="CR20" s="16">
        <v>5</v>
      </c>
      <c r="CS20" s="16"/>
      <c r="CT20" s="16"/>
      <c r="CU20" s="16"/>
      <c r="CV20" s="16"/>
      <c r="CW20" s="16"/>
      <c r="CX20" s="16">
        <f t="shared" si="20"/>
        <v>0</v>
      </c>
      <c r="CY20" s="44">
        <f t="shared" si="21"/>
        <v>0</v>
      </c>
      <c r="CZ20" s="36"/>
      <c r="DA20" s="16">
        <v>10</v>
      </c>
      <c r="DB20" s="16"/>
      <c r="DC20" s="16"/>
      <c r="DD20" s="16"/>
      <c r="DE20" s="16"/>
      <c r="DF20" s="16"/>
      <c r="DG20" s="45">
        <f t="shared" si="22"/>
        <v>0</v>
      </c>
      <c r="DH20" s="16">
        <f t="shared" si="23"/>
        <v>0</v>
      </c>
      <c r="DI20" s="36"/>
      <c r="DJ20" s="16">
        <v>5</v>
      </c>
      <c r="DK20" s="16"/>
      <c r="DL20" s="16"/>
      <c r="DM20" s="16"/>
      <c r="DN20" s="16"/>
      <c r="DO20" s="16"/>
      <c r="DP20" s="46">
        <f t="shared" si="24"/>
        <v>0</v>
      </c>
      <c r="DQ20" s="16">
        <f t="shared" si="25"/>
        <v>0</v>
      </c>
      <c r="DR20" s="36"/>
      <c r="DS20" s="16">
        <v>25</v>
      </c>
      <c r="DT20" s="16"/>
      <c r="DU20" s="16"/>
      <c r="DV20" s="16"/>
      <c r="DW20" s="16"/>
      <c r="DX20" s="16"/>
      <c r="DY20" s="16">
        <f t="shared" si="26"/>
        <v>0</v>
      </c>
      <c r="DZ20" s="17">
        <f t="shared" si="27"/>
        <v>0</v>
      </c>
      <c r="EA20" s="36"/>
      <c r="EB20" s="16">
        <v>5</v>
      </c>
      <c r="EC20" s="16"/>
      <c r="ED20" s="16"/>
      <c r="EE20" s="16"/>
      <c r="EF20" s="16"/>
      <c r="EG20" s="16"/>
      <c r="EH20" s="16">
        <f t="shared" si="28"/>
        <v>0</v>
      </c>
      <c r="EI20" s="17">
        <f t="shared" si="29"/>
        <v>0</v>
      </c>
      <c r="EJ20" s="36"/>
      <c r="EK20" s="16"/>
      <c r="EL20" s="16"/>
      <c r="EM20" s="16"/>
      <c r="EN20" s="16"/>
      <c r="EO20" s="16"/>
      <c r="EP20" s="16">
        <f t="shared" si="30"/>
        <v>0</v>
      </c>
      <c r="EQ20" s="17">
        <f t="shared" si="39"/>
        <v>0</v>
      </c>
      <c r="ER20" s="18">
        <f t="shared" ref="ER20" si="41">SUM(EB20,DS20,DJ20,DA20,CR20,CI20,BZ20,BQ20,BH20,AY20,AP20,AG20,X20,O20,F20)</f>
        <v>165</v>
      </c>
      <c r="ES20" s="18">
        <f t="shared" si="40"/>
        <v>0</v>
      </c>
      <c r="ET20" s="18">
        <f t="shared" si="32"/>
        <v>0</v>
      </c>
      <c r="EU20" s="18">
        <f t="shared" si="33"/>
        <v>0</v>
      </c>
      <c r="EV20" s="18">
        <f t="shared" si="34"/>
        <v>0</v>
      </c>
      <c r="EW20" s="18">
        <f t="shared" si="35"/>
        <v>0</v>
      </c>
      <c r="EX20" s="16">
        <f t="shared" si="36"/>
        <v>0</v>
      </c>
      <c r="EY20" s="17">
        <f t="shared" si="37"/>
        <v>0</v>
      </c>
      <c r="EZ20" s="38">
        <f t="shared" si="38"/>
        <v>0</v>
      </c>
      <c r="FA20" s="19"/>
      <c r="FB20" s="20"/>
      <c r="FC20" s="20"/>
      <c r="FD20" s="20"/>
    </row>
    <row r="21" spans="1:160" s="7" customFormat="1" ht="15" customHeight="1">
      <c r="A21" s="7" t="s">
        <v>51</v>
      </c>
      <c r="B21" s="8" t="s">
        <v>3</v>
      </c>
      <c r="C21" s="21" t="s">
        <v>33</v>
      </c>
      <c r="D21" s="15">
        <v>59400</v>
      </c>
      <c r="E21" s="48">
        <v>15</v>
      </c>
      <c r="F21" s="16">
        <v>1</v>
      </c>
      <c r="G21" s="16"/>
      <c r="H21" s="16"/>
      <c r="I21" s="16"/>
      <c r="J21" s="16"/>
      <c r="K21" s="16"/>
      <c r="L21" s="16">
        <f t="shared" si="0"/>
        <v>0</v>
      </c>
      <c r="M21" s="60">
        <f t="shared" si="1"/>
        <v>0</v>
      </c>
      <c r="N21" s="36"/>
      <c r="O21" s="16">
        <v>1</v>
      </c>
      <c r="P21" s="16"/>
      <c r="Q21" s="16"/>
      <c r="R21" s="16"/>
      <c r="S21" s="16"/>
      <c r="T21" s="16"/>
      <c r="U21" s="16">
        <f t="shared" si="2"/>
        <v>0</v>
      </c>
      <c r="V21" s="17">
        <f t="shared" si="3"/>
        <v>0</v>
      </c>
      <c r="W21" s="36"/>
      <c r="X21" s="16"/>
      <c r="Y21" s="16"/>
      <c r="Z21" s="16"/>
      <c r="AA21" s="16"/>
      <c r="AB21" s="16"/>
      <c r="AC21" s="16"/>
      <c r="AD21" s="16">
        <f t="shared" si="4"/>
        <v>0</v>
      </c>
      <c r="AE21" s="44" t="e">
        <f t="shared" si="5"/>
        <v>#DIV/0!</v>
      </c>
      <c r="AF21" s="37"/>
      <c r="AG21" s="16">
        <v>1</v>
      </c>
      <c r="AH21" s="16"/>
      <c r="AI21" s="16"/>
      <c r="AJ21" s="16"/>
      <c r="AK21" s="16"/>
      <c r="AL21" s="16"/>
      <c r="AM21" s="45">
        <f t="shared" si="6"/>
        <v>0</v>
      </c>
      <c r="AN21" s="65">
        <f t="shared" si="7"/>
        <v>0</v>
      </c>
      <c r="AO21" s="36"/>
      <c r="AP21" s="16">
        <v>1</v>
      </c>
      <c r="AQ21" s="16"/>
      <c r="AR21" s="16"/>
      <c r="AS21" s="16"/>
      <c r="AT21" s="16"/>
      <c r="AU21" s="16"/>
      <c r="AV21" s="46">
        <f t="shared" si="8"/>
        <v>0</v>
      </c>
      <c r="AW21" s="65">
        <f t="shared" si="9"/>
        <v>0</v>
      </c>
      <c r="AX21" s="36"/>
      <c r="AY21" s="16">
        <v>1</v>
      </c>
      <c r="AZ21" s="16"/>
      <c r="BA21" s="16"/>
      <c r="BB21" s="16"/>
      <c r="BC21" s="16"/>
      <c r="BD21" s="16"/>
      <c r="BE21" s="16">
        <f t="shared" si="10"/>
        <v>0</v>
      </c>
      <c r="BF21" s="65">
        <f t="shared" si="11"/>
        <v>0</v>
      </c>
      <c r="BG21" s="36"/>
      <c r="BH21" s="16">
        <v>1</v>
      </c>
      <c r="BI21" s="16"/>
      <c r="BJ21" s="16"/>
      <c r="BK21" s="16"/>
      <c r="BL21" s="16"/>
      <c r="BM21" s="16"/>
      <c r="BN21" s="16">
        <f t="shared" si="12"/>
        <v>0</v>
      </c>
      <c r="BO21" s="17">
        <f t="shared" si="13"/>
        <v>0</v>
      </c>
      <c r="BP21" s="36"/>
      <c r="BQ21" s="16">
        <v>1</v>
      </c>
      <c r="BR21" s="16"/>
      <c r="BS21" s="16"/>
      <c r="BT21" s="16"/>
      <c r="BU21" s="16"/>
      <c r="BV21" s="16"/>
      <c r="BW21" s="16">
        <f t="shared" si="14"/>
        <v>0</v>
      </c>
      <c r="BX21" s="17">
        <f t="shared" si="15"/>
        <v>0</v>
      </c>
      <c r="BY21" s="36"/>
      <c r="BZ21" s="16">
        <v>1</v>
      </c>
      <c r="CA21" s="16"/>
      <c r="CB21" s="16"/>
      <c r="CC21" s="16"/>
      <c r="CD21" s="16"/>
      <c r="CE21" s="16"/>
      <c r="CF21" s="16">
        <f t="shared" si="16"/>
        <v>0</v>
      </c>
      <c r="CG21" s="17">
        <f t="shared" si="17"/>
        <v>0</v>
      </c>
      <c r="CH21" s="36"/>
      <c r="CI21" s="16">
        <v>1</v>
      </c>
      <c r="CJ21" s="16"/>
      <c r="CK21" s="16"/>
      <c r="CL21" s="16"/>
      <c r="CM21" s="16"/>
      <c r="CN21" s="16"/>
      <c r="CO21" s="16">
        <f t="shared" si="18"/>
        <v>0</v>
      </c>
      <c r="CP21" s="17">
        <f t="shared" si="19"/>
        <v>0</v>
      </c>
      <c r="CQ21" s="36"/>
      <c r="CR21" s="16">
        <v>1</v>
      </c>
      <c r="CS21" s="16"/>
      <c r="CT21" s="16"/>
      <c r="CU21" s="16"/>
      <c r="CV21" s="16"/>
      <c r="CW21" s="16"/>
      <c r="CX21" s="16">
        <f t="shared" si="20"/>
        <v>0</v>
      </c>
      <c r="CY21" s="44">
        <f t="shared" si="21"/>
        <v>0</v>
      </c>
      <c r="CZ21" s="36"/>
      <c r="DA21" s="16">
        <v>1</v>
      </c>
      <c r="DB21" s="16"/>
      <c r="DC21" s="16"/>
      <c r="DD21" s="16"/>
      <c r="DE21" s="16"/>
      <c r="DF21" s="16"/>
      <c r="DG21" s="45">
        <f t="shared" si="22"/>
        <v>0</v>
      </c>
      <c r="DH21" s="16">
        <f t="shared" si="23"/>
        <v>0</v>
      </c>
      <c r="DI21" s="36"/>
      <c r="DJ21" s="16">
        <v>1</v>
      </c>
      <c r="DK21" s="16"/>
      <c r="DL21" s="16"/>
      <c r="DM21" s="16"/>
      <c r="DN21" s="16"/>
      <c r="DO21" s="16"/>
      <c r="DP21" s="46">
        <f t="shared" si="24"/>
        <v>0</v>
      </c>
      <c r="DQ21" s="16">
        <f t="shared" si="25"/>
        <v>0</v>
      </c>
      <c r="DR21" s="36"/>
      <c r="DS21" s="16">
        <v>1</v>
      </c>
      <c r="DT21" s="16"/>
      <c r="DU21" s="16"/>
      <c r="DV21" s="16"/>
      <c r="DW21" s="16"/>
      <c r="DX21" s="16"/>
      <c r="DY21" s="16">
        <f t="shared" si="26"/>
        <v>0</v>
      </c>
      <c r="DZ21" s="17">
        <f t="shared" si="27"/>
        <v>0</v>
      </c>
      <c r="EA21" s="36"/>
      <c r="EB21" s="16">
        <v>1</v>
      </c>
      <c r="EC21" s="16"/>
      <c r="ED21" s="16"/>
      <c r="EE21" s="16"/>
      <c r="EF21" s="16"/>
      <c r="EG21" s="16"/>
      <c r="EH21" s="16">
        <f t="shared" si="28"/>
        <v>0</v>
      </c>
      <c r="EI21" s="17">
        <f t="shared" si="29"/>
        <v>0</v>
      </c>
      <c r="EJ21" s="36"/>
      <c r="EK21" s="16"/>
      <c r="EL21" s="16"/>
      <c r="EM21" s="16"/>
      <c r="EN21" s="16"/>
      <c r="EO21" s="16"/>
      <c r="EP21" s="16">
        <f t="shared" si="30"/>
        <v>0</v>
      </c>
      <c r="EQ21" s="17">
        <f t="shared" si="39"/>
        <v>0</v>
      </c>
      <c r="ER21" s="18">
        <f t="shared" ref="ER21:ER23" si="42">SUM(EB21,DS21,DJ21,DA21,CR21,CI21,BZ21,BQ21,BH21,AY21,AP21,AG21,X21,O21,F21)</f>
        <v>14</v>
      </c>
      <c r="ES21" s="18">
        <f t="shared" si="40"/>
        <v>0</v>
      </c>
      <c r="ET21" s="18">
        <f t="shared" si="32"/>
        <v>0</v>
      </c>
      <c r="EU21" s="18">
        <f t="shared" si="33"/>
        <v>0</v>
      </c>
      <c r="EV21" s="18">
        <f t="shared" si="34"/>
        <v>0</v>
      </c>
      <c r="EW21" s="18">
        <f t="shared" si="35"/>
        <v>0</v>
      </c>
      <c r="EX21" s="16">
        <f t="shared" si="36"/>
        <v>0</v>
      </c>
      <c r="EY21" s="17">
        <f t="shared" si="37"/>
        <v>0</v>
      </c>
      <c r="EZ21" s="38">
        <f t="shared" si="38"/>
        <v>0</v>
      </c>
      <c r="FA21" s="19"/>
      <c r="FB21" s="20"/>
      <c r="FC21" s="20"/>
      <c r="FD21" s="20"/>
    </row>
    <row r="22" spans="1:160" s="7" customFormat="1" ht="15" customHeight="1">
      <c r="A22" s="7" t="s">
        <v>52</v>
      </c>
      <c r="B22" s="8" t="s">
        <v>3</v>
      </c>
      <c r="C22" s="21" t="s">
        <v>34</v>
      </c>
      <c r="D22" s="15">
        <v>36000</v>
      </c>
      <c r="E22" s="48">
        <v>75</v>
      </c>
      <c r="F22" s="16">
        <v>5</v>
      </c>
      <c r="G22" s="23"/>
      <c r="H22" s="23"/>
      <c r="I22" s="23"/>
      <c r="J22" s="23"/>
      <c r="K22" s="23"/>
      <c r="L22" s="16">
        <f t="shared" si="0"/>
        <v>0</v>
      </c>
      <c r="M22" s="60">
        <f t="shared" si="1"/>
        <v>0</v>
      </c>
      <c r="N22" s="36"/>
      <c r="O22" s="16">
        <v>5</v>
      </c>
      <c r="P22" s="16"/>
      <c r="Q22" s="16"/>
      <c r="R22" s="23"/>
      <c r="S22" s="23"/>
      <c r="T22" s="23"/>
      <c r="U22" s="16">
        <f t="shared" si="2"/>
        <v>0</v>
      </c>
      <c r="V22" s="17">
        <f t="shared" si="3"/>
        <v>0</v>
      </c>
      <c r="W22" s="36"/>
      <c r="X22" s="16"/>
      <c r="Y22" s="16"/>
      <c r="Z22" s="16"/>
      <c r="AA22" s="16"/>
      <c r="AB22" s="16"/>
      <c r="AC22" s="16"/>
      <c r="AD22" s="16">
        <f t="shared" si="4"/>
        <v>0</v>
      </c>
      <c r="AE22" s="44" t="e">
        <f t="shared" si="5"/>
        <v>#DIV/0!</v>
      </c>
      <c r="AF22" s="37"/>
      <c r="AG22" s="16">
        <v>5</v>
      </c>
      <c r="AH22" s="16"/>
      <c r="AI22" s="23"/>
      <c r="AJ22" s="23"/>
      <c r="AK22" s="23"/>
      <c r="AL22" s="16"/>
      <c r="AM22" s="45">
        <f t="shared" si="6"/>
        <v>0</v>
      </c>
      <c r="AN22" s="65">
        <f t="shared" si="7"/>
        <v>0</v>
      </c>
      <c r="AO22" s="36"/>
      <c r="AP22" s="16">
        <v>5</v>
      </c>
      <c r="AQ22" s="16"/>
      <c r="AR22" s="23"/>
      <c r="AS22" s="23"/>
      <c r="AT22" s="23"/>
      <c r="AU22" s="16"/>
      <c r="AV22" s="46">
        <f t="shared" si="8"/>
        <v>0</v>
      </c>
      <c r="AW22" s="65">
        <f t="shared" si="9"/>
        <v>0</v>
      </c>
      <c r="AX22" s="36"/>
      <c r="AY22" s="16">
        <v>5</v>
      </c>
      <c r="AZ22" s="16"/>
      <c r="BA22" s="23"/>
      <c r="BB22" s="23"/>
      <c r="BC22" s="23"/>
      <c r="BD22" s="23"/>
      <c r="BE22" s="16">
        <f t="shared" si="10"/>
        <v>0</v>
      </c>
      <c r="BF22" s="65">
        <f t="shared" si="11"/>
        <v>0</v>
      </c>
      <c r="BG22" s="36"/>
      <c r="BH22" s="16">
        <v>5</v>
      </c>
      <c r="BI22" s="16"/>
      <c r="BJ22" s="23"/>
      <c r="BK22" s="23"/>
      <c r="BL22" s="23"/>
      <c r="BM22" s="23"/>
      <c r="BN22" s="16">
        <f t="shared" si="12"/>
        <v>0</v>
      </c>
      <c r="BO22" s="17">
        <f t="shared" si="13"/>
        <v>0</v>
      </c>
      <c r="BP22" s="36"/>
      <c r="BQ22" s="16">
        <v>5</v>
      </c>
      <c r="BR22" s="23"/>
      <c r="BS22" s="23"/>
      <c r="BT22" s="23"/>
      <c r="BU22" s="23"/>
      <c r="BV22" s="23"/>
      <c r="BW22" s="16">
        <f t="shared" si="14"/>
        <v>0</v>
      </c>
      <c r="BX22" s="17">
        <f t="shared" si="15"/>
        <v>0</v>
      </c>
      <c r="BY22" s="36"/>
      <c r="BZ22" s="16">
        <v>5</v>
      </c>
      <c r="CA22" s="16"/>
      <c r="CB22" s="23"/>
      <c r="CC22" s="23"/>
      <c r="CD22" s="23"/>
      <c r="CE22" s="23"/>
      <c r="CF22" s="16">
        <f t="shared" si="16"/>
        <v>0</v>
      </c>
      <c r="CG22" s="17">
        <f t="shared" si="17"/>
        <v>0</v>
      </c>
      <c r="CH22" s="36"/>
      <c r="CI22" s="16">
        <v>5</v>
      </c>
      <c r="CJ22" s="16"/>
      <c r="CK22" s="23"/>
      <c r="CL22" s="23"/>
      <c r="CM22" s="23"/>
      <c r="CN22" s="23"/>
      <c r="CO22" s="16">
        <f t="shared" si="18"/>
        <v>0</v>
      </c>
      <c r="CP22" s="17">
        <f t="shared" si="19"/>
        <v>0</v>
      </c>
      <c r="CQ22" s="36"/>
      <c r="CR22" s="16">
        <v>5</v>
      </c>
      <c r="CS22" s="16"/>
      <c r="CT22" s="16"/>
      <c r="CU22" s="16"/>
      <c r="CV22" s="16"/>
      <c r="CW22" s="16"/>
      <c r="CX22" s="16">
        <f t="shared" si="20"/>
        <v>0</v>
      </c>
      <c r="CY22" s="44">
        <f t="shared" si="21"/>
        <v>0</v>
      </c>
      <c r="CZ22" s="36"/>
      <c r="DA22" s="16">
        <v>5</v>
      </c>
      <c r="DB22" s="16"/>
      <c r="DC22" s="23"/>
      <c r="DD22" s="23"/>
      <c r="DE22" s="23"/>
      <c r="DF22" s="16"/>
      <c r="DG22" s="45">
        <f t="shared" si="22"/>
        <v>0</v>
      </c>
      <c r="DH22" s="16">
        <f t="shared" si="23"/>
        <v>0</v>
      </c>
      <c r="DI22" s="36"/>
      <c r="DJ22" s="16">
        <v>5</v>
      </c>
      <c r="DK22" s="16"/>
      <c r="DL22" s="23"/>
      <c r="DM22" s="23"/>
      <c r="DN22" s="23"/>
      <c r="DO22" s="16"/>
      <c r="DP22" s="46">
        <f t="shared" si="24"/>
        <v>0</v>
      </c>
      <c r="DQ22" s="16">
        <f t="shared" si="25"/>
        <v>0</v>
      </c>
      <c r="DR22" s="36"/>
      <c r="DS22" s="16">
        <v>5</v>
      </c>
      <c r="DT22" s="16"/>
      <c r="DU22" s="23"/>
      <c r="DV22" s="23"/>
      <c r="DW22" s="23"/>
      <c r="DX22" s="23"/>
      <c r="DY22" s="16">
        <f t="shared" si="26"/>
        <v>0</v>
      </c>
      <c r="DZ22" s="17">
        <f t="shared" si="27"/>
        <v>0</v>
      </c>
      <c r="EA22" s="36"/>
      <c r="EB22" s="16">
        <v>5</v>
      </c>
      <c r="EC22" s="16"/>
      <c r="ED22" s="23"/>
      <c r="EE22" s="23"/>
      <c r="EF22" s="23"/>
      <c r="EG22" s="23"/>
      <c r="EH22" s="16">
        <f t="shared" si="28"/>
        <v>0</v>
      </c>
      <c r="EI22" s="17">
        <f t="shared" si="29"/>
        <v>0</v>
      </c>
      <c r="EJ22" s="36"/>
      <c r="EK22" s="16"/>
      <c r="EL22" s="23"/>
      <c r="EM22" s="23"/>
      <c r="EN22" s="23"/>
      <c r="EO22" s="23"/>
      <c r="EP22" s="16">
        <f t="shared" si="30"/>
        <v>0</v>
      </c>
      <c r="EQ22" s="17">
        <f t="shared" si="39"/>
        <v>0</v>
      </c>
      <c r="ER22" s="18">
        <f t="shared" si="42"/>
        <v>70</v>
      </c>
      <c r="ES22" s="18">
        <f t="shared" si="40"/>
        <v>0</v>
      </c>
      <c r="ET22" s="18">
        <f t="shared" si="32"/>
        <v>0</v>
      </c>
      <c r="EU22" s="18">
        <f t="shared" si="33"/>
        <v>0</v>
      </c>
      <c r="EV22" s="18">
        <f t="shared" si="34"/>
        <v>0</v>
      </c>
      <c r="EW22" s="18">
        <f t="shared" si="35"/>
        <v>0</v>
      </c>
      <c r="EX22" s="16">
        <f t="shared" si="36"/>
        <v>0</v>
      </c>
      <c r="EY22" s="17">
        <f t="shared" si="37"/>
        <v>0</v>
      </c>
      <c r="EZ22" s="38">
        <f t="shared" si="38"/>
        <v>0</v>
      </c>
      <c r="FA22" s="19"/>
      <c r="FB22" s="20"/>
      <c r="FC22" s="20"/>
      <c r="FD22" s="20"/>
    </row>
    <row r="23" spans="1:160" s="7" customFormat="1" ht="15" customHeight="1" thickBot="1">
      <c r="A23" s="7" t="s">
        <v>53</v>
      </c>
      <c r="B23" s="8" t="s">
        <v>3</v>
      </c>
      <c r="C23" s="22" t="s">
        <v>35</v>
      </c>
      <c r="D23" s="15">
        <v>69000</v>
      </c>
      <c r="E23" s="49">
        <v>15</v>
      </c>
      <c r="F23" s="16">
        <v>1</v>
      </c>
      <c r="G23" s="23"/>
      <c r="H23" s="23"/>
      <c r="I23" s="23"/>
      <c r="J23" s="23"/>
      <c r="K23" s="23"/>
      <c r="L23" s="16">
        <f t="shared" si="0"/>
        <v>0</v>
      </c>
      <c r="M23" s="60">
        <f t="shared" si="1"/>
        <v>0</v>
      </c>
      <c r="N23" s="36"/>
      <c r="O23" s="16">
        <v>1</v>
      </c>
      <c r="P23" s="16"/>
      <c r="Q23" s="16"/>
      <c r="R23" s="23"/>
      <c r="S23" s="23"/>
      <c r="T23" s="23"/>
      <c r="U23" s="16">
        <f t="shared" si="2"/>
        <v>0</v>
      </c>
      <c r="V23" s="17">
        <f t="shared" si="3"/>
        <v>0</v>
      </c>
      <c r="W23" s="36"/>
      <c r="X23" s="16"/>
      <c r="Y23" s="16"/>
      <c r="Z23" s="16"/>
      <c r="AA23" s="16"/>
      <c r="AB23" s="16"/>
      <c r="AC23" s="16"/>
      <c r="AD23" s="16">
        <f t="shared" si="4"/>
        <v>0</v>
      </c>
      <c r="AE23" s="44" t="e">
        <f t="shared" si="5"/>
        <v>#DIV/0!</v>
      </c>
      <c r="AF23" s="37"/>
      <c r="AG23" s="16">
        <v>1</v>
      </c>
      <c r="AH23" s="16"/>
      <c r="AI23" s="23"/>
      <c r="AJ23" s="23"/>
      <c r="AK23" s="23"/>
      <c r="AL23" s="16"/>
      <c r="AM23" s="45">
        <f t="shared" si="6"/>
        <v>0</v>
      </c>
      <c r="AN23" s="65">
        <f t="shared" si="7"/>
        <v>0</v>
      </c>
      <c r="AO23" s="36"/>
      <c r="AP23" s="16">
        <v>1</v>
      </c>
      <c r="AQ23" s="16"/>
      <c r="AR23" s="23"/>
      <c r="AS23" s="23"/>
      <c r="AT23" s="23"/>
      <c r="AU23" s="16"/>
      <c r="AV23" s="46">
        <f t="shared" si="8"/>
        <v>0</v>
      </c>
      <c r="AW23" s="65">
        <f t="shared" si="9"/>
        <v>0</v>
      </c>
      <c r="AX23" s="36"/>
      <c r="AY23" s="16">
        <v>1</v>
      </c>
      <c r="AZ23" s="16"/>
      <c r="BA23" s="23"/>
      <c r="BB23" s="23"/>
      <c r="BC23" s="23"/>
      <c r="BD23" s="23"/>
      <c r="BE23" s="16">
        <f t="shared" si="10"/>
        <v>0</v>
      </c>
      <c r="BF23" s="65">
        <f t="shared" si="11"/>
        <v>0</v>
      </c>
      <c r="BG23" s="36"/>
      <c r="BH23" s="16">
        <v>1</v>
      </c>
      <c r="BI23" s="16"/>
      <c r="BJ23" s="23"/>
      <c r="BK23" s="23"/>
      <c r="BL23" s="23"/>
      <c r="BM23" s="23"/>
      <c r="BN23" s="16">
        <f t="shared" si="12"/>
        <v>0</v>
      </c>
      <c r="BO23" s="17">
        <f t="shared" si="13"/>
        <v>0</v>
      </c>
      <c r="BP23" s="36"/>
      <c r="BQ23" s="16">
        <v>1</v>
      </c>
      <c r="BR23" s="23"/>
      <c r="BS23" s="23"/>
      <c r="BT23" s="23"/>
      <c r="BU23" s="23"/>
      <c r="BV23" s="23"/>
      <c r="BW23" s="16">
        <f t="shared" si="14"/>
        <v>0</v>
      </c>
      <c r="BX23" s="17">
        <f t="shared" si="15"/>
        <v>0</v>
      </c>
      <c r="BY23" s="36"/>
      <c r="BZ23" s="16">
        <v>1</v>
      </c>
      <c r="CA23" s="16"/>
      <c r="CB23" s="23"/>
      <c r="CC23" s="23"/>
      <c r="CD23" s="23"/>
      <c r="CE23" s="23"/>
      <c r="CF23" s="16">
        <f t="shared" si="16"/>
        <v>0</v>
      </c>
      <c r="CG23" s="17">
        <f t="shared" si="17"/>
        <v>0</v>
      </c>
      <c r="CH23" s="36"/>
      <c r="CI23" s="16">
        <v>1</v>
      </c>
      <c r="CJ23" s="16"/>
      <c r="CK23" s="23"/>
      <c r="CL23" s="23"/>
      <c r="CM23" s="23"/>
      <c r="CN23" s="23"/>
      <c r="CO23" s="16">
        <f t="shared" si="18"/>
        <v>0</v>
      </c>
      <c r="CP23" s="17">
        <f t="shared" si="19"/>
        <v>0</v>
      </c>
      <c r="CQ23" s="36"/>
      <c r="CR23" s="16">
        <v>1</v>
      </c>
      <c r="CS23" s="16"/>
      <c r="CT23" s="16"/>
      <c r="CU23" s="16"/>
      <c r="CV23" s="16"/>
      <c r="CW23" s="16"/>
      <c r="CX23" s="16">
        <f t="shared" si="20"/>
        <v>0</v>
      </c>
      <c r="CY23" s="44">
        <f t="shared" si="21"/>
        <v>0</v>
      </c>
      <c r="CZ23" s="36"/>
      <c r="DA23" s="16">
        <v>1</v>
      </c>
      <c r="DB23" s="16"/>
      <c r="DC23" s="23"/>
      <c r="DD23" s="23"/>
      <c r="DE23" s="23"/>
      <c r="DF23" s="16"/>
      <c r="DG23" s="45">
        <f t="shared" si="22"/>
        <v>0</v>
      </c>
      <c r="DH23" s="16">
        <f t="shared" si="23"/>
        <v>0</v>
      </c>
      <c r="DI23" s="36"/>
      <c r="DJ23" s="16">
        <v>1</v>
      </c>
      <c r="DK23" s="16"/>
      <c r="DL23" s="23"/>
      <c r="DM23" s="23"/>
      <c r="DN23" s="23"/>
      <c r="DO23" s="16"/>
      <c r="DP23" s="46">
        <f t="shared" si="24"/>
        <v>0</v>
      </c>
      <c r="DQ23" s="16">
        <f t="shared" si="25"/>
        <v>0</v>
      </c>
      <c r="DR23" s="36"/>
      <c r="DS23" s="16">
        <v>1</v>
      </c>
      <c r="DT23" s="16"/>
      <c r="DU23" s="23"/>
      <c r="DV23" s="23"/>
      <c r="DW23" s="23"/>
      <c r="DX23" s="23"/>
      <c r="DY23" s="16">
        <f t="shared" si="26"/>
        <v>0</v>
      </c>
      <c r="DZ23" s="17">
        <f t="shared" si="27"/>
        <v>0</v>
      </c>
      <c r="EA23" s="36"/>
      <c r="EB23" s="16">
        <v>1</v>
      </c>
      <c r="EC23" s="16"/>
      <c r="ED23" s="23"/>
      <c r="EE23" s="23"/>
      <c r="EF23" s="23"/>
      <c r="EG23" s="23"/>
      <c r="EH23" s="16">
        <f t="shared" si="28"/>
        <v>0</v>
      </c>
      <c r="EI23" s="17">
        <f t="shared" si="29"/>
        <v>0</v>
      </c>
      <c r="EJ23" s="36"/>
      <c r="EK23" s="16"/>
      <c r="EL23" s="23"/>
      <c r="EM23" s="23"/>
      <c r="EN23" s="23"/>
      <c r="EO23" s="23"/>
      <c r="EP23" s="16">
        <f t="shared" si="30"/>
        <v>0</v>
      </c>
      <c r="EQ23" s="17">
        <f t="shared" si="39"/>
        <v>0</v>
      </c>
      <c r="ER23" s="18">
        <f t="shared" si="42"/>
        <v>14</v>
      </c>
      <c r="ES23" s="18">
        <f t="shared" si="40"/>
        <v>0</v>
      </c>
      <c r="ET23" s="18">
        <f t="shared" si="32"/>
        <v>0</v>
      </c>
      <c r="EU23" s="18">
        <f t="shared" si="33"/>
        <v>0</v>
      </c>
      <c r="EV23" s="18">
        <f t="shared" si="34"/>
        <v>0</v>
      </c>
      <c r="EW23" s="18">
        <f t="shared" si="35"/>
        <v>0</v>
      </c>
      <c r="EX23" s="16">
        <f t="shared" si="36"/>
        <v>0</v>
      </c>
      <c r="EY23" s="17">
        <f t="shared" si="37"/>
        <v>0</v>
      </c>
      <c r="EZ23" s="38">
        <f t="shared" si="38"/>
        <v>0</v>
      </c>
      <c r="FA23" s="19"/>
      <c r="FB23" s="20"/>
      <c r="FC23" s="20"/>
      <c r="FD23" s="20"/>
    </row>
    <row r="24" spans="1:160" s="7" customFormat="1" ht="15" customHeight="1">
      <c r="B24" s="8" t="s">
        <v>3</v>
      </c>
      <c r="C24" s="24" t="s">
        <v>36</v>
      </c>
      <c r="D24" s="24"/>
      <c r="E24" s="50">
        <f t="shared" ref="E24" si="43">+((E4*$D4)+(E6*$D6)+(E8*$D8)+(E10*$D10)+(E11*$D11)+(E14*$D14))/1000000</f>
        <v>994.97280000000001</v>
      </c>
      <c r="F24" s="25">
        <f>+((F4*$D4)+(F6*$D6)+(F8*$D8)+(F10*$D10)+(F11*$D11)+(F13*$D13))/1000000</f>
        <v>38.278399999999998</v>
      </c>
      <c r="G24" s="25">
        <f>+((G4*$D4)+(G6*$D6)+(G8*$D8)+(G10*$D10)+(G11*$D11)+(G13*$D13))/1000000</f>
        <v>0</v>
      </c>
      <c r="H24" s="25">
        <f t="shared" ref="H24:L24" si="44">+((H4*$D4)+(H6*$D6)+(H8*$D8)+(H10*$D10)+(H11*$D11)+(H13*$D13))/1000000</f>
        <v>0</v>
      </c>
      <c r="I24" s="25">
        <f t="shared" si="44"/>
        <v>0</v>
      </c>
      <c r="J24" s="25">
        <f t="shared" si="44"/>
        <v>0</v>
      </c>
      <c r="K24" s="25">
        <f t="shared" si="44"/>
        <v>0</v>
      </c>
      <c r="L24" s="25">
        <f t="shared" si="44"/>
        <v>0</v>
      </c>
      <c r="M24" s="60">
        <f t="shared" si="1"/>
        <v>0</v>
      </c>
      <c r="N24" s="39">
        <f>+((N4*$D4)+(N6*$D6)+(N8*$D8)+(N10*$D10)+(N11*$D11)+(N14*$D14))/1000000</f>
        <v>0</v>
      </c>
      <c r="O24" s="25">
        <f>+((O4*$D4)+(O6*$D6)+(O8*$D8)+(O10*$D10)+(O11*$D11)+(O13*$D13))/1000000</f>
        <v>11.192</v>
      </c>
      <c r="P24" s="25">
        <f>+((P4*$D4)+(P6*$D6)+(P8*$D8)+(P10*$D10)+(P11*$D11)+(P13*$D13))/1000000</f>
        <v>0</v>
      </c>
      <c r="Q24" s="25">
        <f t="shared" ref="Q24:U24" si="45">+((Q4*$D4)+(Q6*$D6)+(Q8*$D8)+(Q10*$D10)+(Q11*$D11)+(Q13*$D13))/1000000</f>
        <v>0</v>
      </c>
      <c r="R24" s="25">
        <f t="shared" si="45"/>
        <v>0</v>
      </c>
      <c r="S24" s="25">
        <f t="shared" si="45"/>
        <v>0</v>
      </c>
      <c r="T24" s="25">
        <f t="shared" si="45"/>
        <v>0</v>
      </c>
      <c r="U24" s="25">
        <f t="shared" si="45"/>
        <v>0</v>
      </c>
      <c r="V24" s="25">
        <f t="shared" si="3"/>
        <v>0</v>
      </c>
      <c r="W24" s="25">
        <f t="shared" ref="W24" si="46">+((W4*$D4)+(W6*$D6)+(W8*$D8)+(W10*$D10)+(W11*$D11)+(W14*$D14))/1000000</f>
        <v>0.75600000000000001</v>
      </c>
      <c r="X24" s="25">
        <f>+((X4*$D4)+(X6*$D6)+(X8*$D8)+(X10*$D10)+(X11*$D11)+(X13*$D13))/1000000</f>
        <v>0</v>
      </c>
      <c r="Y24" s="25">
        <f>+((Y4*$D4)+(Y6*$D6)+(Y8*$D8)+(Y10*$D10)+(Y11*$D11)+(Y13*$D13))/1000000</f>
        <v>0</v>
      </c>
      <c r="Z24" s="25">
        <f t="shared" ref="Z24:AD24" si="47">+((Z4*$D4)+(Z6*$D6)+(Z8*$D8)+(Z10*$D10)+(Z11*$D11)+(Z13*$D13))/1000000</f>
        <v>0</v>
      </c>
      <c r="AA24" s="25">
        <f t="shared" si="47"/>
        <v>0</v>
      </c>
      <c r="AB24" s="25">
        <f t="shared" si="47"/>
        <v>0</v>
      </c>
      <c r="AC24" s="25">
        <f t="shared" si="47"/>
        <v>0</v>
      </c>
      <c r="AD24" s="25">
        <f t="shared" si="47"/>
        <v>0</v>
      </c>
      <c r="AE24" s="25" t="e">
        <f t="shared" si="5"/>
        <v>#DIV/0!</v>
      </c>
      <c r="AF24" s="25">
        <f t="shared" ref="AF24:CH24" si="48">+((AF4*$D4)+(AF6*$D6)+(AF8*$D8)+(AF10*$D10)+(AF11*$D11)+(AF14*$D14))/1000000</f>
        <v>0</v>
      </c>
      <c r="AG24" s="25">
        <f>+((AG4*$D4)+(AG6*$D6)+(AG8*$D8)+(AG10*$D10)+(AG11*$D11)+(AG13*$D13))/1000000</f>
        <v>133.39760000000001</v>
      </c>
      <c r="AH24" s="25">
        <f>+((AH4*$D4)+(AH6*$D6)+(AH8*$D8)+(AH10*$D10)+(AH11*$D11)+(AH13*$D13))/1000000</f>
        <v>0</v>
      </c>
      <c r="AI24" s="25">
        <f t="shared" ref="AI24:AM24" si="49">+((AI4*$D4)+(AI6*$D6)+(AI8*$D8)+(AI10*$D10)+(AI11*$D11)+(AI13*$D13))/1000000</f>
        <v>0</v>
      </c>
      <c r="AJ24" s="25">
        <f t="shared" si="49"/>
        <v>0</v>
      </c>
      <c r="AK24" s="25">
        <f t="shared" si="49"/>
        <v>0</v>
      </c>
      <c r="AL24" s="25">
        <f t="shared" si="49"/>
        <v>0</v>
      </c>
      <c r="AM24" s="25">
        <f t="shared" si="49"/>
        <v>0</v>
      </c>
      <c r="AN24" s="25">
        <f t="shared" si="7"/>
        <v>0</v>
      </c>
      <c r="AO24" s="25">
        <f t="shared" si="48"/>
        <v>0</v>
      </c>
      <c r="AP24" s="25">
        <f>+((AP4*$D4)+(AP6*$D6)+(AP8*$D8)+(AP10*$D10)+(AP11*$D11)+(AP13*$D13))/1000000</f>
        <v>53.009599999999999</v>
      </c>
      <c r="AQ24" s="25">
        <f>+((AQ4*$D4)+(AQ6*$D6)+(AQ8*$D8)+(AQ10*$D10)+(AQ11*$D11)+(AQ13*$D13))/1000000</f>
        <v>0</v>
      </c>
      <c r="AR24" s="25">
        <f t="shared" ref="AR24:AV24" si="50">+((AR4*$D4)+(AR6*$D6)+(AR8*$D8)+(AR10*$D10)+(AR11*$D11)+(AR13*$D13))/1000000</f>
        <v>0</v>
      </c>
      <c r="AS24" s="25">
        <f t="shared" si="50"/>
        <v>0</v>
      </c>
      <c r="AT24" s="25">
        <f t="shared" si="50"/>
        <v>0</v>
      </c>
      <c r="AU24" s="25">
        <f t="shared" si="50"/>
        <v>0</v>
      </c>
      <c r="AV24" s="25">
        <f t="shared" si="50"/>
        <v>0</v>
      </c>
      <c r="AW24" s="25">
        <f t="shared" si="9"/>
        <v>0</v>
      </c>
      <c r="AX24" s="25">
        <f t="shared" si="48"/>
        <v>0</v>
      </c>
      <c r="AY24" s="25">
        <f>+((AY4*$D4)+(AY6*$D6)+(AY8*$D8)+(AY10*$D10)+(AY11*$D11)+(AY13*$D13))/1000000</f>
        <v>9.7664000000000009</v>
      </c>
      <c r="AZ24" s="25">
        <f>+((AZ4*$D4)+(AZ6*$D6)+(AZ8*$D8)+(AZ10*$D10)+(AZ11*$D11)+(AZ13*$D13))/1000000</f>
        <v>0</v>
      </c>
      <c r="BA24" s="25">
        <f t="shared" ref="BA24:BE24" si="51">+((BA4*$D4)+(BA6*$D6)+(BA8*$D8)+(BA10*$D10)+(BA11*$D11)+(BA13*$D13))/1000000</f>
        <v>0</v>
      </c>
      <c r="BB24" s="25">
        <f t="shared" si="51"/>
        <v>0</v>
      </c>
      <c r="BC24" s="25">
        <f t="shared" si="51"/>
        <v>0</v>
      </c>
      <c r="BD24" s="25">
        <f t="shared" si="51"/>
        <v>0</v>
      </c>
      <c r="BE24" s="25">
        <f t="shared" si="51"/>
        <v>0</v>
      </c>
      <c r="BF24" s="25">
        <f t="shared" si="11"/>
        <v>0</v>
      </c>
      <c r="BG24" s="25">
        <f t="shared" si="48"/>
        <v>0</v>
      </c>
      <c r="BH24" s="25">
        <f>+((BH4*$D4)+(BH6*$D6)+(BH8*$D8)+(BH10*$D10)+(BH11*$D11)+(BH13*$D13))/1000000</f>
        <v>179.88800000000001</v>
      </c>
      <c r="BI24" s="25">
        <f>+((BI4*$D4)+(BI6*$D6)+(BI8*$D8)+(BI10*$D10)+(BI11*$D11)+(BI13*$D13))/1000000</f>
        <v>0</v>
      </c>
      <c r="BJ24" s="25">
        <f t="shared" ref="BJ24:BN24" si="52">+((BJ4*$D4)+(BJ6*$D6)+(BJ8*$D8)+(BJ10*$D10)+(BJ11*$D11)+(BJ13*$D13))/1000000</f>
        <v>0</v>
      </c>
      <c r="BK24" s="25">
        <f t="shared" si="52"/>
        <v>0</v>
      </c>
      <c r="BL24" s="25">
        <f t="shared" si="52"/>
        <v>0</v>
      </c>
      <c r="BM24" s="25">
        <f t="shared" si="52"/>
        <v>0</v>
      </c>
      <c r="BN24" s="25">
        <f t="shared" si="52"/>
        <v>0</v>
      </c>
      <c r="BO24" s="25">
        <f t="shared" si="13"/>
        <v>0</v>
      </c>
      <c r="BP24" s="25">
        <f t="shared" si="48"/>
        <v>0</v>
      </c>
      <c r="BQ24" s="25">
        <f>+((BQ4*$D4)+(BQ6*$D6)+(BQ8*$D8)+(BQ10*$D10)+(BQ11*$D11)+(BQ13*$D13))/1000000</f>
        <v>2.8759999999999999</v>
      </c>
      <c r="BR24" s="25">
        <f>+((BR4*$D4)+(BR6*$D6)+(BR8*$D8)+(BR10*$D10)+(BR11*$D11)+(BR13*$D13))/1000000</f>
        <v>0</v>
      </c>
      <c r="BS24" s="25">
        <f t="shared" ref="BS24:BW24" si="53">+((BS4*$D4)+(BS6*$D6)+(BS8*$D8)+(BS10*$D10)+(BS11*$D11)+(BS13*$D13))/1000000</f>
        <v>0</v>
      </c>
      <c r="BT24" s="25">
        <f t="shared" si="53"/>
        <v>0</v>
      </c>
      <c r="BU24" s="25">
        <f t="shared" si="53"/>
        <v>0</v>
      </c>
      <c r="BV24" s="25">
        <f t="shared" si="53"/>
        <v>0</v>
      </c>
      <c r="BW24" s="25">
        <f t="shared" si="53"/>
        <v>0</v>
      </c>
      <c r="BX24" s="25">
        <f t="shared" si="15"/>
        <v>0</v>
      </c>
      <c r="BY24" s="25">
        <f t="shared" si="48"/>
        <v>0</v>
      </c>
      <c r="BZ24" s="25">
        <f>+((BZ4*$D4)+(BZ6*$D6)+(BZ8*$D8)+(BZ10*$D10)+(BZ11*$D11)+(BZ13*$D13))/1000000</f>
        <v>128.81120000000001</v>
      </c>
      <c r="CA24" s="25">
        <f>+((CA4*$D4)+(CA6*$D6)+(CA8*$D8)+(CA10*$D10)+(CA11*$D11)+(CA13*$D13))/1000000</f>
        <v>0</v>
      </c>
      <c r="CB24" s="25">
        <f t="shared" ref="CB24:CF24" si="54">+((CB4*$D4)+(CB6*$D6)+(CB8*$D8)+(CB10*$D10)+(CB11*$D11)+(CB13*$D13))/1000000</f>
        <v>0</v>
      </c>
      <c r="CC24" s="25">
        <f t="shared" si="54"/>
        <v>0</v>
      </c>
      <c r="CD24" s="25">
        <f t="shared" si="54"/>
        <v>0</v>
      </c>
      <c r="CE24" s="25">
        <f t="shared" si="54"/>
        <v>0</v>
      </c>
      <c r="CF24" s="25">
        <f t="shared" si="54"/>
        <v>0</v>
      </c>
      <c r="CG24" s="25">
        <f t="shared" si="17"/>
        <v>0</v>
      </c>
      <c r="CH24" s="25">
        <f t="shared" si="48"/>
        <v>0</v>
      </c>
      <c r="CI24" s="25">
        <f>+((CI4*$D4)+(CI6*$D6)+(CI8*$D8)+(CI10*$D10)+(CI11*$D11)+(CI13*$D13))/1000000</f>
        <v>120.884</v>
      </c>
      <c r="CJ24" s="25">
        <f>+((CJ4*$D4)+(CJ6*$D6)+(CJ8*$D8)+(CJ10*$D10)+(CJ11*$D11)+(CJ13*$D13))/1000000</f>
        <v>0</v>
      </c>
      <c r="CK24" s="25">
        <f t="shared" ref="CK24:CO24" si="55">+((CK4*$D4)+(CK6*$D6)+(CK8*$D8)+(CK10*$D10)+(CK11*$D11)+(CK13*$D13))/1000000</f>
        <v>0</v>
      </c>
      <c r="CL24" s="25">
        <f t="shared" si="55"/>
        <v>0</v>
      </c>
      <c r="CM24" s="25">
        <f t="shared" si="55"/>
        <v>0</v>
      </c>
      <c r="CN24" s="25">
        <f t="shared" si="55"/>
        <v>0</v>
      </c>
      <c r="CO24" s="25">
        <f t="shared" si="55"/>
        <v>0</v>
      </c>
      <c r="CP24" s="25">
        <f t="shared" si="19"/>
        <v>0</v>
      </c>
      <c r="CQ24" s="25">
        <f t="shared" ref="CQ24:EV24" si="56">+((CQ4*$D4)+(CQ6*$D6)+(CQ8*$D8)+(CQ10*$D10)+(CQ11*$D11)+(CQ14*$D14))/1000000</f>
        <v>0</v>
      </c>
      <c r="CR24" s="25">
        <f>+((CR4*$D4)+(CR6*$D6)+(CR8*$D8)+(CR10*$D10)+(CR11*$D11)+(CR13*$D13))/1000000</f>
        <v>48.970399999999998</v>
      </c>
      <c r="CS24" s="25">
        <f>+((CS4*$D4)+(CS6*$D6)+(CS8*$D8)+(CS10*$D10)+(CS11*$D11)+(CS13*$D13))/1000000</f>
        <v>0</v>
      </c>
      <c r="CT24" s="25">
        <f t="shared" ref="CT24:CX24" si="57">+((CT4*$D4)+(CT6*$D6)+(CT8*$D8)+(CT10*$D10)+(CT11*$D11)+(CT13*$D13))/1000000</f>
        <v>0</v>
      </c>
      <c r="CU24" s="25">
        <f t="shared" si="57"/>
        <v>0</v>
      </c>
      <c r="CV24" s="25">
        <f t="shared" si="57"/>
        <v>0</v>
      </c>
      <c r="CW24" s="25">
        <f t="shared" si="57"/>
        <v>0</v>
      </c>
      <c r="CX24" s="25">
        <f t="shared" si="57"/>
        <v>0</v>
      </c>
      <c r="CY24" s="25">
        <f t="shared" si="21"/>
        <v>0</v>
      </c>
      <c r="CZ24" s="25">
        <f t="shared" si="56"/>
        <v>0</v>
      </c>
      <c r="DA24" s="25">
        <f>+((DA4*$D4)+(DA6*$D6)+(DA8*$D8)+(DA10*$D10)+(DA11*$D11)+(DA13*$D13))/1000000</f>
        <v>108.608</v>
      </c>
      <c r="DB24" s="25">
        <f>+((DB4*$D4)+(DB6*$D6)+(DB8*$D8)+(DB10*$D10)+(DB11*$D11)+(DB13*$D13))/1000000</f>
        <v>0</v>
      </c>
      <c r="DC24" s="25">
        <f t="shared" ref="DC24:DG24" si="58">+((DC4*$D4)+(DC6*$D6)+(DC8*$D8)+(DC10*$D10)+(DC11*$D11)+(DC13*$D13))/1000000</f>
        <v>0</v>
      </c>
      <c r="DD24" s="25">
        <f t="shared" si="58"/>
        <v>0</v>
      </c>
      <c r="DE24" s="25">
        <f t="shared" si="58"/>
        <v>0</v>
      </c>
      <c r="DF24" s="25">
        <f t="shared" si="58"/>
        <v>0</v>
      </c>
      <c r="DG24" s="25">
        <f t="shared" si="58"/>
        <v>0</v>
      </c>
      <c r="DH24" s="25">
        <f t="shared" si="23"/>
        <v>0</v>
      </c>
      <c r="DI24" s="25">
        <f t="shared" si="56"/>
        <v>0</v>
      </c>
      <c r="DJ24" s="25">
        <f>+((DJ4*$D4)+(DJ6*$D6)+(DJ8*$D8)+(DJ10*$D10)+(DJ11*$D11)+(DJ13*$D13))/1000000</f>
        <v>29.803999999999998</v>
      </c>
      <c r="DK24" s="25">
        <f>+((DK4*$D4)+(DK6*$D6)+(DK8*$D8)+(DK10*$D10)+(DK11*$D11)+(DK13*$D13))/1000000</f>
        <v>0</v>
      </c>
      <c r="DL24" s="25">
        <f t="shared" ref="DL24:DP24" si="59">+((DL4*$D4)+(DL6*$D6)+(DL8*$D8)+(DL10*$D10)+(DL11*$D11)+(DL13*$D13))/1000000</f>
        <v>0</v>
      </c>
      <c r="DM24" s="25">
        <f t="shared" si="59"/>
        <v>0</v>
      </c>
      <c r="DN24" s="25">
        <f t="shared" si="59"/>
        <v>0</v>
      </c>
      <c r="DO24" s="25">
        <f t="shared" si="59"/>
        <v>0</v>
      </c>
      <c r="DP24" s="25">
        <f t="shared" si="59"/>
        <v>0</v>
      </c>
      <c r="DQ24" s="25">
        <f t="shared" si="25"/>
        <v>0</v>
      </c>
      <c r="DR24" s="25">
        <f t="shared" si="56"/>
        <v>0</v>
      </c>
      <c r="DS24" s="25">
        <f>+((DS4*$D4)+(DS6*$D6)+(DS8*$D8)+(DS10*$D10)+(DS11*$D11)+(DS13*$D13))/1000000</f>
        <v>110.90479999999999</v>
      </c>
      <c r="DT24" s="25">
        <f>+((DT4*$D4)+(DT6*$D6)+(DT8*$D8)+(DT10*$D10)+(DT11*$D11)+(DT13*$D13))/1000000</f>
        <v>0</v>
      </c>
      <c r="DU24" s="25">
        <f t="shared" ref="DU24:DY24" si="60">+((DU4*$D4)+(DU6*$D6)+(DU8*$D8)+(DU10*$D10)+(DU11*$D11)+(DU13*$D13))/1000000</f>
        <v>0</v>
      </c>
      <c r="DV24" s="25">
        <f t="shared" si="60"/>
        <v>0</v>
      </c>
      <c r="DW24" s="25">
        <f t="shared" si="60"/>
        <v>0</v>
      </c>
      <c r="DX24" s="25">
        <f t="shared" si="60"/>
        <v>0</v>
      </c>
      <c r="DY24" s="25">
        <f t="shared" si="60"/>
        <v>0</v>
      </c>
      <c r="DZ24" s="25">
        <f t="shared" si="27"/>
        <v>0</v>
      </c>
      <c r="EA24" s="25">
        <f t="shared" ref="EA24" si="61">+((EA4*$D4)+(EA6*$D6)+(EA8*$D8)+(EA10*$D10)+(EA11*$D11)+(EA14*$D14))/1000000</f>
        <v>0</v>
      </c>
      <c r="EB24" s="25">
        <f>+((EB4*$D4)+(EB6*$D6)+(EB8*$D8)+(EB10*$D10)+(EB11*$D11)+(EB13*$D13))/1000000</f>
        <v>15.7064</v>
      </c>
      <c r="EC24" s="25">
        <f>+((EC4*$D4)+(EC6*$D6)+(EC8*$D8)+(EC10*$D10)+(EC11*$D11)+(EC13*$D13))/1000000</f>
        <v>0</v>
      </c>
      <c r="ED24" s="25">
        <f t="shared" ref="ED24:EH24" si="62">+((ED4*$D4)+(ED6*$D6)+(ED8*$D8)+(ED10*$D10)+(ED11*$D11)+(ED13*$D13))/1000000</f>
        <v>0</v>
      </c>
      <c r="EE24" s="25">
        <f t="shared" si="62"/>
        <v>0</v>
      </c>
      <c r="EF24" s="25">
        <f t="shared" si="62"/>
        <v>0</v>
      </c>
      <c r="EG24" s="25">
        <f t="shared" si="62"/>
        <v>0</v>
      </c>
      <c r="EH24" s="25">
        <f t="shared" si="62"/>
        <v>0</v>
      </c>
      <c r="EI24" s="25">
        <f t="shared" si="29"/>
        <v>0</v>
      </c>
      <c r="EJ24" s="25">
        <f t="shared" si="56"/>
        <v>0</v>
      </c>
      <c r="EK24" s="25">
        <f t="shared" si="56"/>
        <v>0</v>
      </c>
      <c r="EL24" s="25">
        <f t="shared" si="56"/>
        <v>0</v>
      </c>
      <c r="EM24" s="25">
        <f t="shared" si="56"/>
        <v>0</v>
      </c>
      <c r="EN24" s="25">
        <f t="shared" si="56"/>
        <v>0</v>
      </c>
      <c r="EO24" s="25">
        <f t="shared" si="56"/>
        <v>0</v>
      </c>
      <c r="EP24" s="25">
        <f t="shared" si="56"/>
        <v>0</v>
      </c>
      <c r="EQ24" s="25" t="e">
        <f t="shared" si="56"/>
        <v>#DIV/0!</v>
      </c>
      <c r="ER24" s="25">
        <f t="shared" si="56"/>
        <v>992.09680000000003</v>
      </c>
      <c r="ES24" s="25">
        <f t="shared" si="56"/>
        <v>0</v>
      </c>
      <c r="ET24" s="25">
        <f t="shared" si="56"/>
        <v>0</v>
      </c>
      <c r="EU24" s="25">
        <f t="shared" si="56"/>
        <v>0</v>
      </c>
      <c r="EV24" s="25">
        <f t="shared" si="56"/>
        <v>0</v>
      </c>
      <c r="EW24" s="25">
        <f t="shared" ref="EW24:FD24" si="63">+((EW4*$D4)+(EW6*$D6)+(EW8*$D8)+(EW10*$D10)+(EW11*$D11)+(EW14*$D14))/1000000</f>
        <v>0</v>
      </c>
      <c r="EX24" s="25">
        <f t="shared" si="63"/>
        <v>0</v>
      </c>
      <c r="EY24" s="25" t="e">
        <f t="shared" ref="EY24" si="64">+((EY4*$D4)+(EY6*$D6)+(EY8*$D8)+(EY10*$D10)+(EY11*$D11)+(EY14*$D14))/1000000</f>
        <v>#DIV/0!</v>
      </c>
      <c r="EZ24" s="25">
        <f t="shared" si="63"/>
        <v>0</v>
      </c>
      <c r="FA24" s="25">
        <f t="shared" si="63"/>
        <v>0</v>
      </c>
      <c r="FB24" s="25">
        <f t="shared" si="63"/>
        <v>0</v>
      </c>
      <c r="FC24" s="25">
        <f t="shared" si="63"/>
        <v>0</v>
      </c>
      <c r="FD24" s="25">
        <f t="shared" si="63"/>
        <v>0</v>
      </c>
    </row>
    <row r="25" spans="1:160" s="7" customFormat="1" ht="15" customHeight="1">
      <c r="B25" s="8" t="s">
        <v>3</v>
      </c>
      <c r="C25" s="26" t="s">
        <v>37</v>
      </c>
      <c r="D25" s="26"/>
      <c r="E25" s="51">
        <f t="shared" ref="E25" si="65">+(E16*$D16)/1000000</f>
        <v>36.450000000000003</v>
      </c>
      <c r="F25" s="25">
        <f t="shared" ref="F25:G25" si="66">+(F16*$D16)/1000000</f>
        <v>4.5</v>
      </c>
      <c r="G25" s="25">
        <f t="shared" si="66"/>
        <v>0</v>
      </c>
      <c r="H25" s="25">
        <f t="shared" ref="H25:L25" si="67">+(H16*$D16)/1000000</f>
        <v>0</v>
      </c>
      <c r="I25" s="25">
        <f t="shared" si="67"/>
        <v>0</v>
      </c>
      <c r="J25" s="25">
        <f t="shared" si="67"/>
        <v>0</v>
      </c>
      <c r="K25" s="25">
        <f t="shared" si="67"/>
        <v>0</v>
      </c>
      <c r="L25" s="25">
        <f t="shared" si="67"/>
        <v>0</v>
      </c>
      <c r="M25" s="60">
        <f t="shared" si="1"/>
        <v>0</v>
      </c>
      <c r="N25" s="39">
        <f>+(N16*$D16)/1000000</f>
        <v>0</v>
      </c>
      <c r="O25" s="25">
        <f t="shared" ref="O25:U25" si="68">+(O16*$D16)/1000000</f>
        <v>1.8</v>
      </c>
      <c r="P25" s="25">
        <f t="shared" si="68"/>
        <v>0</v>
      </c>
      <c r="Q25" s="25">
        <f t="shared" si="68"/>
        <v>0</v>
      </c>
      <c r="R25" s="25">
        <f t="shared" si="68"/>
        <v>0</v>
      </c>
      <c r="S25" s="25">
        <f t="shared" si="68"/>
        <v>0</v>
      </c>
      <c r="T25" s="25">
        <f t="shared" si="68"/>
        <v>0</v>
      </c>
      <c r="U25" s="25">
        <f t="shared" si="68"/>
        <v>0</v>
      </c>
      <c r="V25" s="25">
        <f t="shared" si="3"/>
        <v>0</v>
      </c>
      <c r="W25" s="25">
        <f t="shared" ref="W25:AD25" si="69">+(W16*$D16)/1000000</f>
        <v>0</v>
      </c>
      <c r="X25" s="25">
        <f t="shared" si="69"/>
        <v>0</v>
      </c>
      <c r="Y25" s="25">
        <f t="shared" si="69"/>
        <v>0</v>
      </c>
      <c r="Z25" s="25">
        <f t="shared" si="69"/>
        <v>0</v>
      </c>
      <c r="AA25" s="25">
        <f t="shared" si="69"/>
        <v>0</v>
      </c>
      <c r="AB25" s="25">
        <f t="shared" si="69"/>
        <v>0</v>
      </c>
      <c r="AC25" s="25">
        <f t="shared" si="69"/>
        <v>0</v>
      </c>
      <c r="AD25" s="25">
        <f t="shared" si="69"/>
        <v>0</v>
      </c>
      <c r="AE25" s="25" t="e">
        <f t="shared" si="5"/>
        <v>#DIV/0!</v>
      </c>
      <c r="AF25" s="25">
        <f t="shared" ref="AF25:CJ25" si="70">+(AF16*$D16)/1000000</f>
        <v>0</v>
      </c>
      <c r="AG25" s="25">
        <f t="shared" si="70"/>
        <v>4.5</v>
      </c>
      <c r="AH25" s="25">
        <f t="shared" si="70"/>
        <v>0</v>
      </c>
      <c r="AI25" s="25">
        <f t="shared" si="70"/>
        <v>0</v>
      </c>
      <c r="AJ25" s="25">
        <f t="shared" si="70"/>
        <v>0</v>
      </c>
      <c r="AK25" s="25">
        <f t="shared" si="70"/>
        <v>0</v>
      </c>
      <c r="AL25" s="25">
        <f t="shared" si="70"/>
        <v>0</v>
      </c>
      <c r="AM25" s="25">
        <f t="shared" si="70"/>
        <v>0</v>
      </c>
      <c r="AN25" s="25">
        <f t="shared" si="7"/>
        <v>0</v>
      </c>
      <c r="AO25" s="25">
        <f t="shared" si="70"/>
        <v>0</v>
      </c>
      <c r="AP25" s="25">
        <f t="shared" si="70"/>
        <v>1.8</v>
      </c>
      <c r="AQ25" s="25">
        <f t="shared" si="70"/>
        <v>0</v>
      </c>
      <c r="AR25" s="25">
        <f t="shared" si="70"/>
        <v>0</v>
      </c>
      <c r="AS25" s="25">
        <f t="shared" si="70"/>
        <v>0</v>
      </c>
      <c r="AT25" s="25">
        <f t="shared" si="70"/>
        <v>0</v>
      </c>
      <c r="AU25" s="25">
        <f t="shared" si="70"/>
        <v>0</v>
      </c>
      <c r="AV25" s="25">
        <f t="shared" si="70"/>
        <v>0</v>
      </c>
      <c r="AW25" s="25">
        <f t="shared" si="9"/>
        <v>0</v>
      </c>
      <c r="AX25" s="25">
        <f t="shared" si="70"/>
        <v>0</v>
      </c>
      <c r="AY25" s="25">
        <f t="shared" si="70"/>
        <v>4.5</v>
      </c>
      <c r="AZ25" s="25">
        <f t="shared" si="70"/>
        <v>0</v>
      </c>
      <c r="BA25" s="25">
        <f t="shared" si="70"/>
        <v>0</v>
      </c>
      <c r="BB25" s="25">
        <f t="shared" si="70"/>
        <v>0</v>
      </c>
      <c r="BC25" s="25">
        <f t="shared" si="70"/>
        <v>0</v>
      </c>
      <c r="BD25" s="25">
        <f t="shared" si="70"/>
        <v>0</v>
      </c>
      <c r="BE25" s="25">
        <f t="shared" si="70"/>
        <v>0</v>
      </c>
      <c r="BF25" s="25">
        <f t="shared" si="11"/>
        <v>0</v>
      </c>
      <c r="BG25" s="25">
        <f t="shared" si="70"/>
        <v>0</v>
      </c>
      <c r="BH25" s="25">
        <f t="shared" si="70"/>
        <v>2.7</v>
      </c>
      <c r="BI25" s="25">
        <f t="shared" si="70"/>
        <v>0</v>
      </c>
      <c r="BJ25" s="25">
        <f t="shared" si="70"/>
        <v>0</v>
      </c>
      <c r="BK25" s="25">
        <f t="shared" si="70"/>
        <v>0</v>
      </c>
      <c r="BL25" s="25">
        <f t="shared" si="70"/>
        <v>0</v>
      </c>
      <c r="BM25" s="25">
        <f t="shared" si="70"/>
        <v>0</v>
      </c>
      <c r="BN25" s="25">
        <f t="shared" si="70"/>
        <v>0</v>
      </c>
      <c r="BO25" s="25">
        <f t="shared" si="13"/>
        <v>0</v>
      </c>
      <c r="BP25" s="25">
        <f t="shared" si="70"/>
        <v>0</v>
      </c>
      <c r="BQ25" s="25">
        <f t="shared" si="70"/>
        <v>1.8</v>
      </c>
      <c r="BR25" s="25">
        <f t="shared" si="70"/>
        <v>0</v>
      </c>
      <c r="BS25" s="25">
        <f t="shared" si="70"/>
        <v>0</v>
      </c>
      <c r="BT25" s="25">
        <f t="shared" si="70"/>
        <v>0</v>
      </c>
      <c r="BU25" s="25">
        <f t="shared" si="70"/>
        <v>0</v>
      </c>
      <c r="BV25" s="25">
        <f t="shared" si="70"/>
        <v>0</v>
      </c>
      <c r="BW25" s="25">
        <f t="shared" si="70"/>
        <v>0</v>
      </c>
      <c r="BX25" s="25">
        <f t="shared" si="15"/>
        <v>0</v>
      </c>
      <c r="BY25" s="25">
        <f t="shared" si="70"/>
        <v>0</v>
      </c>
      <c r="BZ25" s="25">
        <f t="shared" si="70"/>
        <v>0</v>
      </c>
      <c r="CA25" s="25">
        <f t="shared" si="70"/>
        <v>0</v>
      </c>
      <c r="CB25" s="25">
        <f t="shared" si="70"/>
        <v>0</v>
      </c>
      <c r="CC25" s="25">
        <f t="shared" si="70"/>
        <v>0</v>
      </c>
      <c r="CD25" s="25">
        <f t="shared" si="70"/>
        <v>0</v>
      </c>
      <c r="CE25" s="25">
        <f t="shared" si="70"/>
        <v>0</v>
      </c>
      <c r="CF25" s="25">
        <f t="shared" si="70"/>
        <v>0</v>
      </c>
      <c r="CG25" s="25" t="e">
        <f t="shared" si="17"/>
        <v>#DIV/0!</v>
      </c>
      <c r="CH25" s="25">
        <f t="shared" si="70"/>
        <v>0</v>
      </c>
      <c r="CI25" s="25">
        <f t="shared" si="70"/>
        <v>4.5</v>
      </c>
      <c r="CJ25" s="25">
        <f t="shared" si="70"/>
        <v>0</v>
      </c>
      <c r="CK25" s="25">
        <f t="shared" ref="CK25:CO25" si="71">+(CK16*$D16)/1000000</f>
        <v>0</v>
      </c>
      <c r="CL25" s="25">
        <f t="shared" si="71"/>
        <v>0</v>
      </c>
      <c r="CM25" s="25">
        <f t="shared" si="71"/>
        <v>0</v>
      </c>
      <c r="CN25" s="25">
        <f t="shared" si="71"/>
        <v>0</v>
      </c>
      <c r="CO25" s="25">
        <f t="shared" si="71"/>
        <v>0</v>
      </c>
      <c r="CP25" s="25">
        <f t="shared" si="19"/>
        <v>0</v>
      </c>
      <c r="CQ25" s="25">
        <f t="shared" ref="CQ25:EV25" si="72">+(CQ16*$D16)/1000000</f>
        <v>0</v>
      </c>
      <c r="CR25" s="25">
        <f t="shared" si="72"/>
        <v>1.35</v>
      </c>
      <c r="CS25" s="25">
        <f t="shared" si="72"/>
        <v>0</v>
      </c>
      <c r="CT25" s="25">
        <f t="shared" si="72"/>
        <v>0</v>
      </c>
      <c r="CU25" s="25">
        <f t="shared" si="72"/>
        <v>0</v>
      </c>
      <c r="CV25" s="25">
        <f t="shared" si="72"/>
        <v>0</v>
      </c>
      <c r="CW25" s="25">
        <f t="shared" si="72"/>
        <v>0</v>
      </c>
      <c r="CX25" s="25">
        <f t="shared" si="72"/>
        <v>0</v>
      </c>
      <c r="CY25" s="25">
        <f t="shared" si="21"/>
        <v>0</v>
      </c>
      <c r="CZ25" s="25">
        <f t="shared" si="72"/>
        <v>0</v>
      </c>
      <c r="DA25" s="25">
        <f t="shared" si="72"/>
        <v>2.25</v>
      </c>
      <c r="DB25" s="25">
        <f t="shared" si="72"/>
        <v>0</v>
      </c>
      <c r="DC25" s="25">
        <f t="shared" si="72"/>
        <v>0</v>
      </c>
      <c r="DD25" s="25">
        <f t="shared" si="72"/>
        <v>0</v>
      </c>
      <c r="DE25" s="25">
        <f t="shared" si="72"/>
        <v>0</v>
      </c>
      <c r="DF25" s="25">
        <f t="shared" si="72"/>
        <v>0</v>
      </c>
      <c r="DG25" s="25">
        <f t="shared" si="72"/>
        <v>0</v>
      </c>
      <c r="DH25" s="25">
        <f t="shared" si="23"/>
        <v>0</v>
      </c>
      <c r="DI25" s="25">
        <f t="shared" si="72"/>
        <v>0</v>
      </c>
      <c r="DJ25" s="25">
        <f t="shared" si="72"/>
        <v>1.8</v>
      </c>
      <c r="DK25" s="25">
        <f t="shared" si="72"/>
        <v>0</v>
      </c>
      <c r="DL25" s="25">
        <f t="shared" si="72"/>
        <v>0</v>
      </c>
      <c r="DM25" s="25">
        <f t="shared" si="72"/>
        <v>0</v>
      </c>
      <c r="DN25" s="25">
        <f t="shared" si="72"/>
        <v>0</v>
      </c>
      <c r="DO25" s="25">
        <f t="shared" si="72"/>
        <v>0</v>
      </c>
      <c r="DP25" s="25">
        <f t="shared" si="72"/>
        <v>0</v>
      </c>
      <c r="DQ25" s="25">
        <f t="shared" si="25"/>
        <v>0</v>
      </c>
      <c r="DR25" s="25">
        <f t="shared" si="72"/>
        <v>0</v>
      </c>
      <c r="DS25" s="25">
        <f t="shared" si="72"/>
        <v>1.8</v>
      </c>
      <c r="DT25" s="25">
        <f t="shared" si="72"/>
        <v>0</v>
      </c>
      <c r="DU25" s="25">
        <f t="shared" si="72"/>
        <v>0</v>
      </c>
      <c r="DV25" s="25">
        <f t="shared" si="72"/>
        <v>0</v>
      </c>
      <c r="DW25" s="25">
        <f t="shared" si="72"/>
        <v>0</v>
      </c>
      <c r="DX25" s="25">
        <f t="shared" si="72"/>
        <v>0</v>
      </c>
      <c r="DY25" s="25">
        <f t="shared" si="72"/>
        <v>0</v>
      </c>
      <c r="DZ25" s="25">
        <f t="shared" si="27"/>
        <v>0</v>
      </c>
      <c r="EA25" s="25">
        <f t="shared" ref="EA25" si="73">+(EA16*$D16)/1000000</f>
        <v>0</v>
      </c>
      <c r="EB25" s="25">
        <f t="shared" si="72"/>
        <v>1.8</v>
      </c>
      <c r="EC25" s="25">
        <f t="shared" si="72"/>
        <v>0</v>
      </c>
      <c r="ED25" s="25">
        <f t="shared" si="72"/>
        <v>0</v>
      </c>
      <c r="EE25" s="25">
        <f t="shared" si="72"/>
        <v>0</v>
      </c>
      <c r="EF25" s="25">
        <f t="shared" si="72"/>
        <v>0</v>
      </c>
      <c r="EG25" s="25">
        <f t="shared" si="72"/>
        <v>0</v>
      </c>
      <c r="EH25" s="25">
        <f t="shared" si="72"/>
        <v>0</v>
      </c>
      <c r="EI25" s="25">
        <f t="shared" si="29"/>
        <v>0</v>
      </c>
      <c r="EJ25" s="25">
        <f t="shared" si="72"/>
        <v>0</v>
      </c>
      <c r="EK25" s="25">
        <f t="shared" si="72"/>
        <v>0</v>
      </c>
      <c r="EL25" s="25">
        <f t="shared" si="72"/>
        <v>0</v>
      </c>
      <c r="EM25" s="25">
        <f t="shared" si="72"/>
        <v>0</v>
      </c>
      <c r="EN25" s="25">
        <f t="shared" si="72"/>
        <v>0</v>
      </c>
      <c r="EO25" s="25">
        <f t="shared" si="72"/>
        <v>0</v>
      </c>
      <c r="EP25" s="25">
        <f t="shared" si="72"/>
        <v>0</v>
      </c>
      <c r="EQ25" s="25">
        <f t="shared" si="72"/>
        <v>0</v>
      </c>
      <c r="ER25" s="25">
        <f t="shared" si="72"/>
        <v>35.1</v>
      </c>
      <c r="ES25" s="25">
        <f t="shared" si="72"/>
        <v>0</v>
      </c>
      <c r="ET25" s="25">
        <f t="shared" si="72"/>
        <v>0</v>
      </c>
      <c r="EU25" s="25">
        <f t="shared" si="72"/>
        <v>0</v>
      </c>
      <c r="EV25" s="25">
        <f t="shared" si="72"/>
        <v>0</v>
      </c>
      <c r="EW25" s="25">
        <f t="shared" ref="EW25:FD25" si="74">+(EW16*$D16)/1000000</f>
        <v>0</v>
      </c>
      <c r="EX25" s="25">
        <f t="shared" si="74"/>
        <v>0</v>
      </c>
      <c r="EY25" s="25">
        <f t="shared" ref="EY25" si="75">+(EY16*$D16)/1000000</f>
        <v>0</v>
      </c>
      <c r="EZ25" s="25">
        <f t="shared" si="74"/>
        <v>0</v>
      </c>
      <c r="FA25" s="25">
        <f t="shared" si="74"/>
        <v>0</v>
      </c>
      <c r="FB25" s="25">
        <f t="shared" si="74"/>
        <v>0</v>
      </c>
      <c r="FC25" s="25">
        <f t="shared" si="74"/>
        <v>0</v>
      </c>
      <c r="FD25" s="25">
        <f t="shared" si="74"/>
        <v>0</v>
      </c>
    </row>
    <row r="26" spans="1:160" s="7" customFormat="1" ht="15" customHeight="1" thickBot="1">
      <c r="B26" s="8" t="s">
        <v>3</v>
      </c>
      <c r="C26" s="27" t="s">
        <v>38</v>
      </c>
      <c r="D26" s="27"/>
      <c r="E26" s="52">
        <f t="shared" ref="E26" si="76">+((E18*$D18)+(E19*$D19)+(E20*$D20)+(E21*$D21)+(E22*$D22)+(E23*$D23))/1000000</f>
        <v>21.7761</v>
      </c>
      <c r="F26" s="25">
        <f t="shared" ref="F26:G26" si="77">+((F18*$D18)+(F19*$D19)+(F20*$D20)+(F21*$D21)+(F22*$D22)+(F23*$D23))/1000000</f>
        <v>1.0337400000000001</v>
      </c>
      <c r="G26" s="25">
        <f t="shared" si="77"/>
        <v>0</v>
      </c>
      <c r="H26" s="25">
        <f t="shared" ref="H26:L26" si="78">+((H18*$D18)+(H19*$D19)+(H20*$D20)+(H21*$D21)+(H22*$D22)+(H23*$D23))/1000000</f>
        <v>0</v>
      </c>
      <c r="I26" s="25">
        <f t="shared" si="78"/>
        <v>0</v>
      </c>
      <c r="J26" s="25">
        <f t="shared" si="78"/>
        <v>0</v>
      </c>
      <c r="K26" s="25">
        <f t="shared" si="78"/>
        <v>0</v>
      </c>
      <c r="L26" s="25">
        <f t="shared" si="78"/>
        <v>0</v>
      </c>
      <c r="M26" s="60">
        <f t="shared" si="1"/>
        <v>0</v>
      </c>
      <c r="N26" s="39">
        <f>+((N18*$D18)+(N19*$D19)+(N20*$D20)+(N21*$D21)+(N22*$D22)+(N23*$D23))/1000000</f>
        <v>0</v>
      </c>
      <c r="O26" s="25">
        <f t="shared" ref="O26:U26" si="79">+((O18*$D18)+(O19*$D19)+(O20*$D20)+(O21*$D21)+(O22*$D22)+(O23*$D23))/1000000</f>
        <v>1.36374</v>
      </c>
      <c r="P26" s="25">
        <f t="shared" si="79"/>
        <v>0</v>
      </c>
      <c r="Q26" s="25">
        <f t="shared" si="79"/>
        <v>0</v>
      </c>
      <c r="R26" s="25">
        <f t="shared" si="79"/>
        <v>0</v>
      </c>
      <c r="S26" s="25">
        <f t="shared" si="79"/>
        <v>0</v>
      </c>
      <c r="T26" s="25">
        <f t="shared" si="79"/>
        <v>0</v>
      </c>
      <c r="U26" s="25">
        <f t="shared" si="79"/>
        <v>0</v>
      </c>
      <c r="V26" s="25">
        <f t="shared" si="3"/>
        <v>0</v>
      </c>
      <c r="W26" s="25">
        <f t="shared" ref="W26:AD26" si="80">+((W18*$D18)+(W19*$D19)+(W20*$D20)+(W21*$D21)+(W22*$D22)+(W23*$D23))/1000000</f>
        <v>0</v>
      </c>
      <c r="X26" s="25">
        <f t="shared" si="80"/>
        <v>0</v>
      </c>
      <c r="Y26" s="25">
        <f t="shared" si="80"/>
        <v>0</v>
      </c>
      <c r="Z26" s="25">
        <f t="shared" si="80"/>
        <v>0</v>
      </c>
      <c r="AA26" s="25">
        <f t="shared" si="80"/>
        <v>0</v>
      </c>
      <c r="AB26" s="25">
        <f t="shared" si="80"/>
        <v>0</v>
      </c>
      <c r="AC26" s="25">
        <f t="shared" si="80"/>
        <v>0</v>
      </c>
      <c r="AD26" s="25">
        <f t="shared" si="80"/>
        <v>0</v>
      </c>
      <c r="AE26" s="25" t="e">
        <f t="shared" si="5"/>
        <v>#DIV/0!</v>
      </c>
      <c r="AF26" s="25">
        <f t="shared" ref="AF26:CJ26" si="81">+((AF18*$D18)+(AF19*$D19)+(AF20*$D20)+(AF21*$D21)+(AF22*$D22)+(AF23*$D23))/1000000</f>
        <v>0</v>
      </c>
      <c r="AG26" s="25">
        <f t="shared" si="81"/>
        <v>1.0337400000000001</v>
      </c>
      <c r="AH26" s="25">
        <f t="shared" si="81"/>
        <v>0</v>
      </c>
      <c r="AI26" s="25">
        <f t="shared" si="81"/>
        <v>0</v>
      </c>
      <c r="AJ26" s="25">
        <f t="shared" si="81"/>
        <v>0</v>
      </c>
      <c r="AK26" s="25">
        <f t="shared" si="81"/>
        <v>0</v>
      </c>
      <c r="AL26" s="25">
        <f t="shared" si="81"/>
        <v>0</v>
      </c>
      <c r="AM26" s="25">
        <f t="shared" si="81"/>
        <v>0</v>
      </c>
      <c r="AN26" s="25">
        <f t="shared" si="7"/>
        <v>0</v>
      </c>
      <c r="AO26" s="25">
        <f t="shared" si="81"/>
        <v>0</v>
      </c>
      <c r="AP26" s="25">
        <f t="shared" si="81"/>
        <v>1.0337400000000001</v>
      </c>
      <c r="AQ26" s="25">
        <f t="shared" si="81"/>
        <v>0</v>
      </c>
      <c r="AR26" s="25">
        <f t="shared" si="81"/>
        <v>0</v>
      </c>
      <c r="AS26" s="25">
        <f t="shared" si="81"/>
        <v>0</v>
      </c>
      <c r="AT26" s="25">
        <f t="shared" si="81"/>
        <v>0</v>
      </c>
      <c r="AU26" s="25">
        <f t="shared" si="81"/>
        <v>0</v>
      </c>
      <c r="AV26" s="25">
        <f t="shared" si="81"/>
        <v>0</v>
      </c>
      <c r="AW26" s="25">
        <f t="shared" si="9"/>
        <v>0</v>
      </c>
      <c r="AX26" s="25">
        <f t="shared" si="81"/>
        <v>0</v>
      </c>
      <c r="AY26" s="25">
        <f t="shared" si="81"/>
        <v>1.0337400000000001</v>
      </c>
      <c r="AZ26" s="25">
        <f t="shared" si="81"/>
        <v>0</v>
      </c>
      <c r="BA26" s="25">
        <f t="shared" si="81"/>
        <v>0</v>
      </c>
      <c r="BB26" s="25">
        <f t="shared" si="81"/>
        <v>0</v>
      </c>
      <c r="BC26" s="25">
        <f t="shared" si="81"/>
        <v>0</v>
      </c>
      <c r="BD26" s="25">
        <f t="shared" si="81"/>
        <v>0</v>
      </c>
      <c r="BE26" s="25">
        <f t="shared" si="81"/>
        <v>0</v>
      </c>
      <c r="BF26" s="25">
        <f t="shared" si="11"/>
        <v>0</v>
      </c>
      <c r="BG26" s="25">
        <f t="shared" si="81"/>
        <v>0</v>
      </c>
      <c r="BH26" s="25">
        <f t="shared" si="81"/>
        <v>1.69374</v>
      </c>
      <c r="BI26" s="25">
        <f t="shared" si="81"/>
        <v>0</v>
      </c>
      <c r="BJ26" s="25">
        <f t="shared" si="81"/>
        <v>0</v>
      </c>
      <c r="BK26" s="25">
        <f t="shared" si="81"/>
        <v>0</v>
      </c>
      <c r="BL26" s="25">
        <f t="shared" si="81"/>
        <v>0</v>
      </c>
      <c r="BM26" s="25">
        <f t="shared" si="81"/>
        <v>0</v>
      </c>
      <c r="BN26" s="25">
        <f t="shared" si="81"/>
        <v>0</v>
      </c>
      <c r="BO26" s="25">
        <f t="shared" si="13"/>
        <v>0</v>
      </c>
      <c r="BP26" s="25">
        <f t="shared" si="81"/>
        <v>0</v>
      </c>
      <c r="BQ26" s="25">
        <f t="shared" si="81"/>
        <v>1.36374</v>
      </c>
      <c r="BR26" s="25">
        <f t="shared" si="81"/>
        <v>0</v>
      </c>
      <c r="BS26" s="25">
        <f t="shared" si="81"/>
        <v>0</v>
      </c>
      <c r="BT26" s="25">
        <f t="shared" si="81"/>
        <v>0</v>
      </c>
      <c r="BU26" s="25">
        <f t="shared" si="81"/>
        <v>0</v>
      </c>
      <c r="BV26" s="25">
        <f t="shared" si="81"/>
        <v>0</v>
      </c>
      <c r="BW26" s="25">
        <f t="shared" si="81"/>
        <v>0</v>
      </c>
      <c r="BX26" s="25">
        <f t="shared" si="15"/>
        <v>0</v>
      </c>
      <c r="BY26" s="25">
        <f t="shared" si="81"/>
        <v>0</v>
      </c>
      <c r="BZ26" s="25">
        <f t="shared" si="81"/>
        <v>4.0037399999999996</v>
      </c>
      <c r="CA26" s="25">
        <f t="shared" si="81"/>
        <v>0</v>
      </c>
      <c r="CB26" s="25">
        <f t="shared" si="81"/>
        <v>0</v>
      </c>
      <c r="CC26" s="25">
        <f t="shared" si="81"/>
        <v>0</v>
      </c>
      <c r="CD26" s="25">
        <f t="shared" si="81"/>
        <v>0</v>
      </c>
      <c r="CE26" s="25">
        <f t="shared" si="81"/>
        <v>0</v>
      </c>
      <c r="CF26" s="25">
        <f t="shared" si="81"/>
        <v>0</v>
      </c>
      <c r="CG26" s="25">
        <f t="shared" si="17"/>
        <v>0</v>
      </c>
      <c r="CH26" s="25">
        <f t="shared" si="81"/>
        <v>0</v>
      </c>
      <c r="CI26" s="25">
        <f t="shared" si="81"/>
        <v>1.36374</v>
      </c>
      <c r="CJ26" s="25">
        <f t="shared" si="81"/>
        <v>0</v>
      </c>
      <c r="CK26" s="25">
        <f t="shared" ref="CK26:CO26" si="82">+((CK18*$D18)+(CK19*$D19)+(CK20*$D20)+(CK21*$D21)+(CK22*$D22)+(CK23*$D23))/1000000</f>
        <v>0</v>
      </c>
      <c r="CL26" s="25">
        <f t="shared" si="82"/>
        <v>0</v>
      </c>
      <c r="CM26" s="25">
        <f t="shared" si="82"/>
        <v>0</v>
      </c>
      <c r="CN26" s="25">
        <f t="shared" si="82"/>
        <v>0</v>
      </c>
      <c r="CO26" s="25">
        <f t="shared" si="82"/>
        <v>0</v>
      </c>
      <c r="CP26" s="25">
        <f t="shared" si="19"/>
        <v>0</v>
      </c>
      <c r="CQ26" s="25">
        <f t="shared" ref="CQ26:EV26" si="83">+((CQ18*$D18)+(CQ19*$D19)+(CQ20*$D20)+(CQ21*$D21)+(CQ22*$D22)+(CQ23*$D23))/1000000</f>
        <v>0</v>
      </c>
      <c r="CR26" s="25">
        <f t="shared" si="83"/>
        <v>1.0337400000000001</v>
      </c>
      <c r="CS26" s="25">
        <f t="shared" si="83"/>
        <v>0</v>
      </c>
      <c r="CT26" s="25">
        <f t="shared" si="83"/>
        <v>0</v>
      </c>
      <c r="CU26" s="25">
        <f t="shared" si="83"/>
        <v>0</v>
      </c>
      <c r="CV26" s="25">
        <f t="shared" si="83"/>
        <v>0</v>
      </c>
      <c r="CW26" s="25">
        <f t="shared" si="83"/>
        <v>0</v>
      </c>
      <c r="CX26" s="25">
        <f t="shared" si="83"/>
        <v>0</v>
      </c>
      <c r="CY26" s="25">
        <f t="shared" si="21"/>
        <v>0</v>
      </c>
      <c r="CZ26" s="25">
        <f t="shared" si="83"/>
        <v>0</v>
      </c>
      <c r="DA26" s="25">
        <f t="shared" si="83"/>
        <v>1.36374</v>
      </c>
      <c r="DB26" s="25">
        <f t="shared" si="83"/>
        <v>0</v>
      </c>
      <c r="DC26" s="25">
        <f t="shared" si="83"/>
        <v>0</v>
      </c>
      <c r="DD26" s="25">
        <f t="shared" si="83"/>
        <v>0</v>
      </c>
      <c r="DE26" s="25">
        <f t="shared" si="83"/>
        <v>0</v>
      </c>
      <c r="DF26" s="25">
        <f t="shared" si="83"/>
        <v>0</v>
      </c>
      <c r="DG26" s="25">
        <f t="shared" si="83"/>
        <v>0</v>
      </c>
      <c r="DH26" s="25">
        <f t="shared" si="23"/>
        <v>0</v>
      </c>
      <c r="DI26" s="25">
        <f t="shared" si="83"/>
        <v>0</v>
      </c>
      <c r="DJ26" s="25">
        <f t="shared" si="83"/>
        <v>1.0337400000000001</v>
      </c>
      <c r="DK26" s="25">
        <f t="shared" si="83"/>
        <v>0</v>
      </c>
      <c r="DL26" s="25">
        <f t="shared" si="83"/>
        <v>0</v>
      </c>
      <c r="DM26" s="25">
        <f t="shared" si="83"/>
        <v>0</v>
      </c>
      <c r="DN26" s="25">
        <f t="shared" si="83"/>
        <v>0</v>
      </c>
      <c r="DO26" s="25">
        <f t="shared" si="83"/>
        <v>0</v>
      </c>
      <c r="DP26" s="25">
        <f t="shared" si="83"/>
        <v>0</v>
      </c>
      <c r="DQ26" s="25">
        <f t="shared" si="25"/>
        <v>0</v>
      </c>
      <c r="DR26" s="25">
        <f t="shared" si="83"/>
        <v>0</v>
      </c>
      <c r="DS26" s="25">
        <f t="shared" si="83"/>
        <v>2.3537400000000002</v>
      </c>
      <c r="DT26" s="25">
        <f t="shared" si="83"/>
        <v>0</v>
      </c>
      <c r="DU26" s="25">
        <f t="shared" si="83"/>
        <v>0</v>
      </c>
      <c r="DV26" s="25">
        <f t="shared" si="83"/>
        <v>0</v>
      </c>
      <c r="DW26" s="25">
        <f t="shared" si="83"/>
        <v>0</v>
      </c>
      <c r="DX26" s="25">
        <f t="shared" si="83"/>
        <v>0</v>
      </c>
      <c r="DY26" s="25">
        <f t="shared" si="83"/>
        <v>0</v>
      </c>
      <c r="DZ26" s="25">
        <f t="shared" si="27"/>
        <v>0</v>
      </c>
      <c r="EA26" s="25">
        <f t="shared" ref="EA26" si="84">+((EA18*$D18)+(EA19*$D19)+(EA20*$D20)+(EA21*$D21)+(EA22*$D22)+(EA23*$D23))/1000000</f>
        <v>0</v>
      </c>
      <c r="EB26" s="25">
        <f t="shared" si="83"/>
        <v>1.0337400000000001</v>
      </c>
      <c r="EC26" s="25">
        <f t="shared" si="83"/>
        <v>0</v>
      </c>
      <c r="ED26" s="25">
        <f t="shared" si="83"/>
        <v>0</v>
      </c>
      <c r="EE26" s="25">
        <f t="shared" si="83"/>
        <v>0</v>
      </c>
      <c r="EF26" s="25">
        <f t="shared" si="83"/>
        <v>0</v>
      </c>
      <c r="EG26" s="25">
        <f t="shared" si="83"/>
        <v>0</v>
      </c>
      <c r="EH26" s="25">
        <f t="shared" si="83"/>
        <v>0</v>
      </c>
      <c r="EI26" s="25">
        <f t="shared" si="29"/>
        <v>0</v>
      </c>
      <c r="EJ26" s="25">
        <f t="shared" si="83"/>
        <v>0</v>
      </c>
      <c r="EK26" s="25">
        <f t="shared" si="83"/>
        <v>0</v>
      </c>
      <c r="EL26" s="25">
        <f t="shared" si="83"/>
        <v>0</v>
      </c>
      <c r="EM26" s="25">
        <f t="shared" si="83"/>
        <v>0</v>
      </c>
      <c r="EN26" s="25">
        <f t="shared" si="83"/>
        <v>0</v>
      </c>
      <c r="EO26" s="25">
        <f t="shared" si="83"/>
        <v>0</v>
      </c>
      <c r="EP26" s="25">
        <f t="shared" si="83"/>
        <v>0</v>
      </c>
      <c r="EQ26" s="25">
        <f t="shared" si="83"/>
        <v>0</v>
      </c>
      <c r="ER26" s="25">
        <f t="shared" si="83"/>
        <v>20.742360000000001</v>
      </c>
      <c r="ES26" s="25">
        <f t="shared" si="83"/>
        <v>0</v>
      </c>
      <c r="ET26" s="25">
        <f t="shared" si="83"/>
        <v>0</v>
      </c>
      <c r="EU26" s="25">
        <f t="shared" si="83"/>
        <v>0</v>
      </c>
      <c r="EV26" s="25">
        <f t="shared" si="83"/>
        <v>0</v>
      </c>
      <c r="EW26" s="25">
        <f t="shared" ref="EW26:FD26" si="85">+((EW18*$D18)+(EW19*$D19)+(EW20*$D20)+(EW21*$D21)+(EW22*$D22)+(EW23*$D23))/1000000</f>
        <v>0</v>
      </c>
      <c r="EX26" s="25">
        <f t="shared" si="85"/>
        <v>0</v>
      </c>
      <c r="EY26" s="25">
        <f t="shared" ref="EY26" si="86">+((EY18*$D18)+(EY19*$D19)+(EY20*$D20)+(EY21*$D21)+(EY22*$D22)+(EY23*$D23))/1000000</f>
        <v>0</v>
      </c>
      <c r="EZ26" s="25">
        <f t="shared" si="85"/>
        <v>0</v>
      </c>
      <c r="FA26" s="25">
        <f t="shared" si="85"/>
        <v>0</v>
      </c>
      <c r="FB26" s="25">
        <f t="shared" si="85"/>
        <v>0</v>
      </c>
      <c r="FC26" s="25">
        <f t="shared" si="85"/>
        <v>0</v>
      </c>
      <c r="FD26" s="25">
        <f t="shared" si="85"/>
        <v>0</v>
      </c>
    </row>
    <row r="27" spans="1:160" s="7" customFormat="1" ht="15" customHeight="1" thickBot="1">
      <c r="B27" s="28" t="s">
        <v>3</v>
      </c>
      <c r="C27" s="29" t="s">
        <v>39</v>
      </c>
      <c r="D27" s="29"/>
      <c r="E27" s="53">
        <f t="shared" ref="E27" si="87">+E26+E25+E24</f>
        <v>1053.1989000000001</v>
      </c>
      <c r="F27" s="30">
        <f t="shared" ref="F27:G27" si="88">+F26+F25+F24</f>
        <v>43.812139999999999</v>
      </c>
      <c r="G27" s="30">
        <f t="shared" si="88"/>
        <v>0</v>
      </c>
      <c r="H27" s="30">
        <f t="shared" ref="H27:L27" si="89">+H26+H25+H24</f>
        <v>0</v>
      </c>
      <c r="I27" s="30">
        <f t="shared" si="89"/>
        <v>0</v>
      </c>
      <c r="J27" s="30">
        <f t="shared" si="89"/>
        <v>0</v>
      </c>
      <c r="K27" s="30">
        <f t="shared" si="89"/>
        <v>0</v>
      </c>
      <c r="L27" s="30">
        <f t="shared" si="89"/>
        <v>0</v>
      </c>
      <c r="M27" s="61">
        <f t="shared" si="1"/>
        <v>0</v>
      </c>
      <c r="N27" s="39">
        <f t="shared" ref="N27:U27" si="90">+N26+N25+N24</f>
        <v>0</v>
      </c>
      <c r="O27" s="30">
        <f t="shared" si="90"/>
        <v>14.355740000000001</v>
      </c>
      <c r="P27" s="30">
        <f t="shared" si="90"/>
        <v>0</v>
      </c>
      <c r="Q27" s="30">
        <f t="shared" si="90"/>
        <v>0</v>
      </c>
      <c r="R27" s="30">
        <f t="shared" si="90"/>
        <v>0</v>
      </c>
      <c r="S27" s="30">
        <f t="shared" si="90"/>
        <v>0</v>
      </c>
      <c r="T27" s="30">
        <f t="shared" si="90"/>
        <v>0</v>
      </c>
      <c r="U27" s="30">
        <f t="shared" si="90"/>
        <v>0</v>
      </c>
      <c r="V27" s="30">
        <f t="shared" ref="V27" si="91">+U27/O27</f>
        <v>0</v>
      </c>
      <c r="W27" s="30">
        <f t="shared" ref="W27:AD27" si="92">+W26+W25+W24</f>
        <v>0.75600000000000001</v>
      </c>
      <c r="X27" s="30">
        <f t="shared" si="92"/>
        <v>0</v>
      </c>
      <c r="Y27" s="30">
        <f t="shared" si="92"/>
        <v>0</v>
      </c>
      <c r="Z27" s="30">
        <f t="shared" si="92"/>
        <v>0</v>
      </c>
      <c r="AA27" s="30">
        <f t="shared" si="92"/>
        <v>0</v>
      </c>
      <c r="AB27" s="30">
        <f t="shared" si="92"/>
        <v>0</v>
      </c>
      <c r="AC27" s="30">
        <f t="shared" si="92"/>
        <v>0</v>
      </c>
      <c r="AD27" s="30">
        <f t="shared" si="92"/>
        <v>0</v>
      </c>
      <c r="AE27" s="30" t="e">
        <f t="shared" ref="AE27" si="93">+AD27/X27</f>
        <v>#DIV/0!</v>
      </c>
      <c r="AF27" s="30">
        <f t="shared" ref="AF27:CJ27" si="94">+AF26+AF25+AF24</f>
        <v>0</v>
      </c>
      <c r="AG27" s="30">
        <f t="shared" si="94"/>
        <v>138.93134000000001</v>
      </c>
      <c r="AH27" s="30">
        <f t="shared" si="94"/>
        <v>0</v>
      </c>
      <c r="AI27" s="30">
        <f t="shared" si="94"/>
        <v>0</v>
      </c>
      <c r="AJ27" s="30">
        <f t="shared" si="94"/>
        <v>0</v>
      </c>
      <c r="AK27" s="30">
        <f t="shared" si="94"/>
        <v>0</v>
      </c>
      <c r="AL27" s="30">
        <f t="shared" si="94"/>
        <v>0</v>
      </c>
      <c r="AM27" s="30">
        <f t="shared" si="94"/>
        <v>0</v>
      </c>
      <c r="AN27" s="30">
        <f t="shared" ref="AN27" si="95">+AM27/AG27</f>
        <v>0</v>
      </c>
      <c r="AO27" s="30">
        <f t="shared" si="94"/>
        <v>0</v>
      </c>
      <c r="AP27" s="30">
        <f t="shared" si="94"/>
        <v>55.843339999999998</v>
      </c>
      <c r="AQ27" s="30">
        <f t="shared" si="94"/>
        <v>0</v>
      </c>
      <c r="AR27" s="30">
        <f t="shared" si="94"/>
        <v>0</v>
      </c>
      <c r="AS27" s="30">
        <f t="shared" si="94"/>
        <v>0</v>
      </c>
      <c r="AT27" s="30">
        <f t="shared" si="94"/>
        <v>0</v>
      </c>
      <c r="AU27" s="30">
        <f t="shared" si="94"/>
        <v>0</v>
      </c>
      <c r="AV27" s="30">
        <f t="shared" si="94"/>
        <v>0</v>
      </c>
      <c r="AW27" s="30">
        <f t="shared" ref="AW27" si="96">+AV27/AP27</f>
        <v>0</v>
      </c>
      <c r="AX27" s="30">
        <f t="shared" si="94"/>
        <v>0</v>
      </c>
      <c r="AY27" s="30">
        <f t="shared" si="94"/>
        <v>15.300140000000001</v>
      </c>
      <c r="AZ27" s="30">
        <f t="shared" si="94"/>
        <v>0</v>
      </c>
      <c r="BA27" s="30">
        <f t="shared" si="94"/>
        <v>0</v>
      </c>
      <c r="BB27" s="30">
        <f t="shared" si="94"/>
        <v>0</v>
      </c>
      <c r="BC27" s="30">
        <f t="shared" si="94"/>
        <v>0</v>
      </c>
      <c r="BD27" s="30">
        <f t="shared" si="94"/>
        <v>0</v>
      </c>
      <c r="BE27" s="30">
        <f t="shared" si="94"/>
        <v>0</v>
      </c>
      <c r="BF27" s="30">
        <f t="shared" ref="BF27" si="97">+BE27/AY27</f>
        <v>0</v>
      </c>
      <c r="BG27" s="30">
        <f t="shared" si="94"/>
        <v>0</v>
      </c>
      <c r="BH27" s="30">
        <f t="shared" si="94"/>
        <v>184.28174000000001</v>
      </c>
      <c r="BI27" s="30">
        <f t="shared" si="94"/>
        <v>0</v>
      </c>
      <c r="BJ27" s="30">
        <f t="shared" si="94"/>
        <v>0</v>
      </c>
      <c r="BK27" s="30">
        <f t="shared" si="94"/>
        <v>0</v>
      </c>
      <c r="BL27" s="30">
        <f t="shared" si="94"/>
        <v>0</v>
      </c>
      <c r="BM27" s="30">
        <f t="shared" si="94"/>
        <v>0</v>
      </c>
      <c r="BN27" s="30">
        <f t="shared" si="94"/>
        <v>0</v>
      </c>
      <c r="BO27" s="30">
        <f t="shared" ref="BO27" si="98">+BN27/BH27</f>
        <v>0</v>
      </c>
      <c r="BP27" s="30">
        <f t="shared" si="94"/>
        <v>0</v>
      </c>
      <c r="BQ27" s="30">
        <f t="shared" si="94"/>
        <v>6.0397400000000001</v>
      </c>
      <c r="BR27" s="30">
        <f t="shared" si="94"/>
        <v>0</v>
      </c>
      <c r="BS27" s="30">
        <f t="shared" si="94"/>
        <v>0</v>
      </c>
      <c r="BT27" s="30">
        <f t="shared" si="94"/>
        <v>0</v>
      </c>
      <c r="BU27" s="30">
        <f t="shared" si="94"/>
        <v>0</v>
      </c>
      <c r="BV27" s="30">
        <f t="shared" si="94"/>
        <v>0</v>
      </c>
      <c r="BW27" s="30">
        <f t="shared" si="94"/>
        <v>0</v>
      </c>
      <c r="BX27" s="30">
        <f t="shared" ref="BX27" si="99">+BW27/BQ27</f>
        <v>0</v>
      </c>
      <c r="BY27" s="30">
        <f t="shared" si="94"/>
        <v>0</v>
      </c>
      <c r="BZ27" s="30">
        <f t="shared" si="94"/>
        <v>132.81494000000001</v>
      </c>
      <c r="CA27" s="30">
        <f t="shared" si="94"/>
        <v>0</v>
      </c>
      <c r="CB27" s="30">
        <f t="shared" si="94"/>
        <v>0</v>
      </c>
      <c r="CC27" s="30">
        <f t="shared" si="94"/>
        <v>0</v>
      </c>
      <c r="CD27" s="30">
        <f t="shared" si="94"/>
        <v>0</v>
      </c>
      <c r="CE27" s="30">
        <f t="shared" si="94"/>
        <v>0</v>
      </c>
      <c r="CF27" s="30">
        <f t="shared" si="94"/>
        <v>0</v>
      </c>
      <c r="CG27" s="30">
        <f t="shared" si="17"/>
        <v>0</v>
      </c>
      <c r="CH27" s="30">
        <f t="shared" si="94"/>
        <v>0</v>
      </c>
      <c r="CI27" s="30">
        <f t="shared" si="94"/>
        <v>126.74773999999999</v>
      </c>
      <c r="CJ27" s="30">
        <f t="shared" si="94"/>
        <v>0</v>
      </c>
      <c r="CK27" s="30">
        <f t="shared" ref="CK27:CO27" si="100">+CK26+CK25+CK24</f>
        <v>0</v>
      </c>
      <c r="CL27" s="30">
        <f t="shared" si="100"/>
        <v>0</v>
      </c>
      <c r="CM27" s="30">
        <f t="shared" si="100"/>
        <v>0</v>
      </c>
      <c r="CN27" s="30">
        <f t="shared" si="100"/>
        <v>0</v>
      </c>
      <c r="CO27" s="30">
        <f t="shared" si="100"/>
        <v>0</v>
      </c>
      <c r="CP27" s="30">
        <f t="shared" si="19"/>
        <v>0</v>
      </c>
      <c r="CQ27" s="30">
        <f t="shared" ref="CQ27:EV27" si="101">+CQ26+CQ25+CQ24</f>
        <v>0</v>
      </c>
      <c r="CR27" s="30">
        <f t="shared" si="101"/>
        <v>51.354140000000001</v>
      </c>
      <c r="CS27" s="30">
        <f t="shared" si="101"/>
        <v>0</v>
      </c>
      <c r="CT27" s="30">
        <f t="shared" si="101"/>
        <v>0</v>
      </c>
      <c r="CU27" s="30">
        <f t="shared" si="101"/>
        <v>0</v>
      </c>
      <c r="CV27" s="30">
        <f t="shared" si="101"/>
        <v>0</v>
      </c>
      <c r="CW27" s="30">
        <f t="shared" si="101"/>
        <v>0</v>
      </c>
      <c r="CX27" s="30">
        <f t="shared" si="101"/>
        <v>0</v>
      </c>
      <c r="CY27" s="30">
        <f t="shared" si="21"/>
        <v>0</v>
      </c>
      <c r="CZ27" s="30">
        <f t="shared" si="101"/>
        <v>0</v>
      </c>
      <c r="DA27" s="30">
        <f t="shared" si="101"/>
        <v>112.22174000000001</v>
      </c>
      <c r="DB27" s="30">
        <f t="shared" si="101"/>
        <v>0</v>
      </c>
      <c r="DC27" s="30">
        <f t="shared" si="101"/>
        <v>0</v>
      </c>
      <c r="DD27" s="30">
        <f t="shared" si="101"/>
        <v>0</v>
      </c>
      <c r="DE27" s="30">
        <f t="shared" si="101"/>
        <v>0</v>
      </c>
      <c r="DF27" s="30">
        <f t="shared" si="101"/>
        <v>0</v>
      </c>
      <c r="DG27" s="30">
        <f t="shared" si="101"/>
        <v>0</v>
      </c>
      <c r="DH27" s="30">
        <f t="shared" si="23"/>
        <v>0</v>
      </c>
      <c r="DI27" s="30">
        <f t="shared" si="101"/>
        <v>0</v>
      </c>
      <c r="DJ27" s="30">
        <f t="shared" si="101"/>
        <v>32.637740000000001</v>
      </c>
      <c r="DK27" s="30">
        <f t="shared" si="101"/>
        <v>0</v>
      </c>
      <c r="DL27" s="30">
        <f t="shared" si="101"/>
        <v>0</v>
      </c>
      <c r="DM27" s="30">
        <f t="shared" si="101"/>
        <v>0</v>
      </c>
      <c r="DN27" s="30">
        <f t="shared" si="101"/>
        <v>0</v>
      </c>
      <c r="DO27" s="30">
        <f t="shared" si="101"/>
        <v>0</v>
      </c>
      <c r="DP27" s="30">
        <f t="shared" si="101"/>
        <v>0</v>
      </c>
      <c r="DQ27" s="30">
        <f t="shared" ref="DQ27" si="102">+DP27/DJ27</f>
        <v>0</v>
      </c>
      <c r="DR27" s="30">
        <f t="shared" si="101"/>
        <v>0</v>
      </c>
      <c r="DS27" s="30">
        <f t="shared" si="101"/>
        <v>115.05853999999999</v>
      </c>
      <c r="DT27" s="30">
        <f t="shared" si="101"/>
        <v>0</v>
      </c>
      <c r="DU27" s="30">
        <f t="shared" si="101"/>
        <v>0</v>
      </c>
      <c r="DV27" s="30">
        <f t="shared" si="101"/>
        <v>0</v>
      </c>
      <c r="DW27" s="30">
        <f t="shared" si="101"/>
        <v>0</v>
      </c>
      <c r="DX27" s="30">
        <f t="shared" si="101"/>
        <v>0</v>
      </c>
      <c r="DY27" s="30">
        <f t="shared" si="101"/>
        <v>0</v>
      </c>
      <c r="DZ27" s="30">
        <f t="shared" ref="DZ27" si="103">+DY27/DS27</f>
        <v>0</v>
      </c>
      <c r="EA27" s="30">
        <f t="shared" ref="EA27" si="104">+EA26+EA25+EA24</f>
        <v>0</v>
      </c>
      <c r="EB27" s="30">
        <f t="shared" si="101"/>
        <v>18.540140000000001</v>
      </c>
      <c r="EC27" s="30">
        <f t="shared" si="101"/>
        <v>0</v>
      </c>
      <c r="ED27" s="30">
        <f t="shared" si="101"/>
        <v>0</v>
      </c>
      <c r="EE27" s="30">
        <f t="shared" si="101"/>
        <v>0</v>
      </c>
      <c r="EF27" s="30">
        <f t="shared" si="101"/>
        <v>0</v>
      </c>
      <c r="EG27" s="30">
        <f t="shared" si="101"/>
        <v>0</v>
      </c>
      <c r="EH27" s="30">
        <f t="shared" si="101"/>
        <v>0</v>
      </c>
      <c r="EI27" s="30">
        <f t="shared" ref="EI27" si="105">+EH27/EB27</f>
        <v>0</v>
      </c>
      <c r="EJ27" s="30">
        <f t="shared" si="101"/>
        <v>0</v>
      </c>
      <c r="EK27" s="30">
        <f t="shared" si="101"/>
        <v>0</v>
      </c>
      <c r="EL27" s="30">
        <f t="shared" si="101"/>
        <v>0</v>
      </c>
      <c r="EM27" s="30">
        <f t="shared" si="101"/>
        <v>0</v>
      </c>
      <c r="EN27" s="30">
        <f t="shared" si="101"/>
        <v>0</v>
      </c>
      <c r="EO27" s="30">
        <f t="shared" si="101"/>
        <v>0</v>
      </c>
      <c r="EP27" s="30">
        <f t="shared" si="101"/>
        <v>0</v>
      </c>
      <c r="EQ27" s="30" t="e">
        <f t="shared" si="101"/>
        <v>#DIV/0!</v>
      </c>
      <c r="ER27" s="30">
        <f t="shared" si="101"/>
        <v>1047.9391600000001</v>
      </c>
      <c r="ES27" s="30">
        <f t="shared" si="101"/>
        <v>0</v>
      </c>
      <c r="ET27" s="30">
        <f t="shared" si="101"/>
        <v>0</v>
      </c>
      <c r="EU27" s="30">
        <f t="shared" si="101"/>
        <v>0</v>
      </c>
      <c r="EV27" s="30">
        <f t="shared" si="101"/>
        <v>0</v>
      </c>
      <c r="EW27" s="30">
        <f t="shared" ref="EW27:FD27" si="106">+EW26+EW25+EW24</f>
        <v>0</v>
      </c>
      <c r="EX27" s="30">
        <f t="shared" si="106"/>
        <v>0</v>
      </c>
      <c r="EY27" s="30" t="e">
        <f t="shared" ref="EY27" si="107">+EY26+EY25+EY24</f>
        <v>#DIV/0!</v>
      </c>
      <c r="EZ27" s="30">
        <f t="shared" si="106"/>
        <v>0</v>
      </c>
      <c r="FA27" s="30">
        <f t="shared" si="106"/>
        <v>0</v>
      </c>
      <c r="FB27" s="30">
        <f t="shared" si="106"/>
        <v>0</v>
      </c>
      <c r="FC27" s="30">
        <f t="shared" si="106"/>
        <v>0</v>
      </c>
      <c r="FD27" s="30">
        <f t="shared" si="106"/>
        <v>0</v>
      </c>
    </row>
    <row r="28" spans="1:160" s="7" customFormat="1" ht="15" customHeight="1">
      <c r="B28" s="8"/>
      <c r="C28" s="54"/>
      <c r="D28" s="54"/>
      <c r="E28" s="55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56"/>
      <c r="AX28" s="32"/>
      <c r="AY28" s="32"/>
      <c r="AZ28" s="32"/>
      <c r="BA28" s="32"/>
      <c r="BB28" s="32"/>
      <c r="BC28" s="32"/>
      <c r="BD28" s="32"/>
      <c r="BE28" s="32"/>
      <c r="BF28" s="56"/>
      <c r="BG28" s="56"/>
      <c r="BH28" s="32"/>
      <c r="BI28" s="32"/>
      <c r="BJ28" s="32"/>
      <c r="BK28" s="32"/>
      <c r="BL28" s="32"/>
      <c r="BM28" s="32"/>
      <c r="BN28" s="32"/>
      <c r="BO28" s="56"/>
      <c r="BP28" s="56"/>
      <c r="BQ28" s="32"/>
      <c r="BR28" s="32"/>
      <c r="BS28" s="32"/>
      <c r="BT28" s="32"/>
      <c r="BU28" s="32"/>
      <c r="BV28" s="32"/>
      <c r="BW28" s="32"/>
      <c r="BX28" s="56"/>
      <c r="BY28" s="56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56"/>
      <c r="DR28" s="56"/>
      <c r="DS28" s="32"/>
      <c r="DT28" s="32"/>
      <c r="DU28" s="32"/>
      <c r="DV28" s="32"/>
      <c r="DW28" s="32"/>
      <c r="DX28" s="32"/>
      <c r="DY28" s="32"/>
      <c r="DZ28" s="56"/>
      <c r="EA28" s="56"/>
      <c r="EB28" s="32"/>
      <c r="EC28" s="32"/>
      <c r="ED28" s="32"/>
      <c r="EE28" s="32"/>
      <c r="EF28" s="32"/>
      <c r="EG28" s="32"/>
      <c r="EH28" s="32"/>
      <c r="EI28" s="56"/>
      <c r="EJ28" s="32"/>
      <c r="EK28" s="32"/>
      <c r="EL28" s="32"/>
      <c r="EM28" s="32"/>
      <c r="EN28" s="32"/>
      <c r="EO28" s="32"/>
      <c r="EP28" s="32"/>
      <c r="EQ28" s="56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</row>
    <row r="30" spans="1:160">
      <c r="CR30" s="1"/>
    </row>
    <row r="31" spans="1:160">
      <c r="CR31" s="1"/>
    </row>
    <row r="32" spans="1:160">
      <c r="CR32" s="1"/>
    </row>
    <row r="33" spans="96:96">
      <c r="CR33" s="1"/>
    </row>
    <row r="34" spans="96:96">
      <c r="CR34" s="1"/>
    </row>
    <row r="35" spans="96:96">
      <c r="CR35" s="1"/>
    </row>
    <row r="36" spans="96:96">
      <c r="CR36" s="1"/>
    </row>
    <row r="37" spans="96:96">
      <c r="CR37" s="1"/>
    </row>
    <row r="38" spans="96:96">
      <c r="CR38" s="1"/>
    </row>
    <row r="39" spans="96:96">
      <c r="CR39" s="1"/>
    </row>
    <row r="40" spans="96:96">
      <c r="CR40" s="1"/>
    </row>
    <row r="41" spans="96:96">
      <c r="CR41" s="1"/>
    </row>
    <row r="42" spans="96:96">
      <c r="CR42" s="1"/>
    </row>
    <row r="43" spans="96:96">
      <c r="CR43" s="1"/>
    </row>
    <row r="44" spans="96:96">
      <c r="CR44" s="1"/>
    </row>
  </sheetData>
  <mergeCells count="17">
    <mergeCell ref="BI2:BO2"/>
    <mergeCell ref="CA2:CG2"/>
    <mergeCell ref="CJ2:CP2"/>
    <mergeCell ref="DA2:DG2"/>
    <mergeCell ref="DJ2:DP2"/>
    <mergeCell ref="BR2:BX2"/>
    <mergeCell ref="G2:M2"/>
    <mergeCell ref="P2:V2"/>
    <mergeCell ref="AG2:AM2"/>
    <mergeCell ref="AP2:AV2"/>
    <mergeCell ref="AZ2:BF2"/>
    <mergeCell ref="EK2:EQ2"/>
    <mergeCell ref="ER2:ER3"/>
    <mergeCell ref="ES2:EY2"/>
    <mergeCell ref="FA2:FD2"/>
    <mergeCell ref="DT2:DZ2"/>
    <mergeCell ref="EC2:EI2"/>
  </mergeCells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C2" sqref="C2"/>
    </sheetView>
  </sheetViews>
  <sheetFormatPr defaultRowHeight="15"/>
  <cols>
    <col min="1" max="1" width="11.140625" bestFit="1" customWidth="1"/>
    <col min="2" max="2" width="28" bestFit="1" customWidth="1"/>
    <col min="3" max="3" width="13.85546875" bestFit="1" customWidth="1"/>
    <col min="4" max="4" width="9" bestFit="1" customWidth="1"/>
    <col min="5" max="5" width="6.140625" bestFit="1" customWidth="1"/>
    <col min="6" max="6" width="7" bestFit="1" customWidth="1"/>
    <col min="7" max="7" width="8.7109375" bestFit="1" customWidth="1"/>
    <col min="8" max="8" width="10" bestFit="1" customWidth="1"/>
    <col min="9" max="9" width="9.85546875" bestFit="1" customWidth="1"/>
    <col min="10" max="10" width="11.140625" bestFit="1" customWidth="1"/>
    <col min="11" max="11" width="5" bestFit="1" customWidth="1"/>
    <col min="12" max="12" width="8.140625" bestFit="1" customWidth="1"/>
    <col min="13" max="13" width="10.28515625" bestFit="1" customWidth="1"/>
    <col min="14" max="14" width="5.28515625" bestFit="1" customWidth="1"/>
    <col min="15" max="15" width="8.5703125" bestFit="1" customWidth="1"/>
    <col min="16" max="16" width="12.28515625" bestFit="1" customWidth="1"/>
    <col min="17" max="17" width="8.85546875" bestFit="1" customWidth="1"/>
    <col min="18" max="18" width="8.140625" bestFit="1" customWidth="1"/>
    <col min="19" max="19" width="11.140625" bestFit="1" customWidth="1"/>
  </cols>
  <sheetData>
    <row r="1" spans="1:20">
      <c r="A1" t="s">
        <v>90</v>
      </c>
    </row>
    <row r="2" spans="1:20">
      <c r="A2" s="62" t="s">
        <v>88</v>
      </c>
      <c r="B2" s="62" t="s">
        <v>69</v>
      </c>
      <c r="C2" s="62" t="s">
        <v>54</v>
      </c>
      <c r="D2" s="62" t="s">
        <v>55</v>
      </c>
      <c r="E2" s="62" t="s">
        <v>56</v>
      </c>
      <c r="F2" s="62" t="s">
        <v>57</v>
      </c>
      <c r="G2" s="62" t="s">
        <v>58</v>
      </c>
      <c r="H2" s="62" t="s">
        <v>59</v>
      </c>
      <c r="I2" s="62" t="s">
        <v>70</v>
      </c>
      <c r="J2" s="62" t="s">
        <v>71</v>
      </c>
      <c r="K2" s="62" t="s">
        <v>89</v>
      </c>
      <c r="L2" s="62" t="s">
        <v>61</v>
      </c>
      <c r="M2" s="62" t="s">
        <v>62</v>
      </c>
      <c r="N2" s="62" t="s">
        <v>63</v>
      </c>
      <c r="O2" s="62" t="s">
        <v>72</v>
      </c>
      <c r="P2" s="62" t="s">
        <v>64</v>
      </c>
      <c r="Q2" s="62" t="s">
        <v>65</v>
      </c>
      <c r="R2" s="62" t="s">
        <v>66</v>
      </c>
      <c r="S2" s="62" t="s">
        <v>73</v>
      </c>
    </row>
    <row r="3" spans="1:20">
      <c r="A3" s="62" t="s">
        <v>81</v>
      </c>
      <c r="B3" s="62" t="s">
        <v>74</v>
      </c>
      <c r="C3" s="62"/>
      <c r="D3" s="62">
        <v>20</v>
      </c>
      <c r="E3" s="62">
        <v>1</v>
      </c>
      <c r="F3" s="62"/>
      <c r="G3" s="62"/>
      <c r="H3" s="62">
        <v>4</v>
      </c>
      <c r="I3" s="62"/>
      <c r="J3" s="62"/>
      <c r="K3" s="62">
        <v>20</v>
      </c>
      <c r="L3" s="62">
        <v>11</v>
      </c>
      <c r="M3" s="62">
        <v>10</v>
      </c>
      <c r="N3" s="62">
        <v>38</v>
      </c>
      <c r="O3" s="62"/>
      <c r="P3" s="62">
        <v>23</v>
      </c>
      <c r="Q3" s="62">
        <v>1</v>
      </c>
      <c r="R3" s="62"/>
      <c r="S3" s="62">
        <v>128</v>
      </c>
    </row>
    <row r="4" spans="1:20">
      <c r="A4" s="62" t="s">
        <v>82</v>
      </c>
      <c r="B4" s="62" t="s">
        <v>75</v>
      </c>
      <c r="C4" s="62"/>
      <c r="D4" s="62"/>
      <c r="E4" s="62"/>
      <c r="F4" s="62"/>
      <c r="G4" s="62">
        <v>2</v>
      </c>
      <c r="H4" s="62">
        <v>2</v>
      </c>
      <c r="I4" s="62"/>
      <c r="J4" s="62"/>
      <c r="K4" s="62">
        <v>2</v>
      </c>
      <c r="L4" s="62"/>
      <c r="M4" s="62"/>
      <c r="N4" s="62">
        <v>4</v>
      </c>
      <c r="O4" s="62"/>
      <c r="P4" s="62">
        <v>19</v>
      </c>
      <c r="Q4" s="62">
        <v>5</v>
      </c>
      <c r="R4" s="62"/>
      <c r="S4" s="62">
        <v>34</v>
      </c>
    </row>
    <row r="5" spans="1:20">
      <c r="A5" s="62" t="s">
        <v>83</v>
      </c>
      <c r="B5" s="62" t="s">
        <v>76</v>
      </c>
      <c r="C5" s="62"/>
      <c r="D5" s="62">
        <v>1</v>
      </c>
      <c r="E5" s="62"/>
      <c r="F5" s="62"/>
      <c r="G5" s="62"/>
      <c r="H5" s="62"/>
      <c r="I5" s="62"/>
      <c r="J5" s="62">
        <v>17</v>
      </c>
      <c r="K5" s="62"/>
      <c r="L5" s="62">
        <v>11</v>
      </c>
      <c r="M5" s="62"/>
      <c r="N5" s="62">
        <v>2</v>
      </c>
      <c r="O5" s="62"/>
      <c r="P5" s="62">
        <v>1</v>
      </c>
      <c r="Q5" s="62">
        <v>3</v>
      </c>
      <c r="R5" s="62"/>
      <c r="S5" s="62">
        <v>35</v>
      </c>
    </row>
    <row r="6" spans="1:20">
      <c r="A6" s="62" t="s">
        <v>84</v>
      </c>
      <c r="B6" s="62" t="s">
        <v>77</v>
      </c>
      <c r="C6" s="62"/>
      <c r="D6" s="62"/>
      <c r="E6" s="62">
        <v>8</v>
      </c>
      <c r="F6" s="62"/>
      <c r="G6" s="62">
        <v>2</v>
      </c>
      <c r="H6" s="62"/>
      <c r="I6" s="62"/>
      <c r="J6" s="62"/>
      <c r="K6" s="62"/>
      <c r="L6" s="62">
        <v>6</v>
      </c>
      <c r="M6" s="62"/>
      <c r="N6" s="62"/>
      <c r="O6" s="62"/>
      <c r="P6" s="62">
        <v>5</v>
      </c>
      <c r="Q6" s="62"/>
      <c r="R6" s="62"/>
      <c r="S6" s="62">
        <v>21</v>
      </c>
    </row>
    <row r="7" spans="1:20">
      <c r="A7" s="62" t="s">
        <v>85</v>
      </c>
      <c r="B7" s="62" t="s">
        <v>78</v>
      </c>
      <c r="C7" s="62">
        <v>175</v>
      </c>
      <c r="D7" s="62">
        <v>29</v>
      </c>
      <c r="E7" s="62">
        <v>413</v>
      </c>
      <c r="F7" s="62">
        <v>125</v>
      </c>
      <c r="G7" s="62">
        <v>25</v>
      </c>
      <c r="H7" s="62">
        <v>550</v>
      </c>
      <c r="I7" s="62">
        <v>100</v>
      </c>
      <c r="J7" s="62"/>
      <c r="K7" s="62">
        <v>750</v>
      </c>
      <c r="L7" s="62">
        <v>394</v>
      </c>
      <c r="M7" s="62">
        <v>298</v>
      </c>
      <c r="N7" s="62">
        <v>336</v>
      </c>
      <c r="O7" s="62">
        <v>-76</v>
      </c>
      <c r="P7" s="62">
        <v>280</v>
      </c>
      <c r="Q7" s="62">
        <v>334</v>
      </c>
      <c r="R7" s="62">
        <v>150</v>
      </c>
      <c r="S7" s="62">
        <v>3883</v>
      </c>
    </row>
    <row r="8" spans="1:20">
      <c r="A8" s="62" t="s">
        <v>86</v>
      </c>
      <c r="B8" s="62" t="s">
        <v>79</v>
      </c>
      <c r="C8" s="62"/>
      <c r="D8" s="62"/>
      <c r="E8" s="62"/>
      <c r="F8" s="62"/>
      <c r="G8" s="62"/>
      <c r="H8" s="62"/>
      <c r="I8" s="62"/>
      <c r="J8" s="62"/>
      <c r="K8" s="62">
        <v>2</v>
      </c>
      <c r="L8" s="62"/>
      <c r="M8" s="62"/>
      <c r="N8" s="62"/>
      <c r="O8" s="62"/>
      <c r="P8" s="62"/>
      <c r="Q8" s="62"/>
      <c r="R8" s="62"/>
      <c r="S8" s="62">
        <v>2</v>
      </c>
    </row>
    <row r="9" spans="1:20">
      <c r="A9" s="62" t="s">
        <v>87</v>
      </c>
      <c r="B9" s="62" t="s">
        <v>80</v>
      </c>
      <c r="C9" s="62">
        <v>75</v>
      </c>
      <c r="D9" s="62">
        <v>13</v>
      </c>
      <c r="E9" s="62"/>
      <c r="F9" s="62"/>
      <c r="G9" s="62"/>
      <c r="H9" s="62">
        <v>310</v>
      </c>
      <c r="I9" s="62"/>
      <c r="J9" s="62"/>
      <c r="K9" s="62">
        <v>250</v>
      </c>
      <c r="L9" s="62">
        <v>119</v>
      </c>
      <c r="M9" s="62"/>
      <c r="N9" s="62"/>
      <c r="O9" s="62"/>
      <c r="P9" s="62">
        <v>36</v>
      </c>
      <c r="Q9" s="62">
        <v>177</v>
      </c>
      <c r="R9" s="62"/>
      <c r="S9" s="62">
        <v>980</v>
      </c>
      <c r="T9">
        <f>SUM(S9,S7)</f>
        <v>4863</v>
      </c>
    </row>
    <row r="10" spans="1:20">
      <c r="A10" s="62" t="s">
        <v>73</v>
      </c>
      <c r="B10" s="62"/>
      <c r="C10" s="62">
        <v>250</v>
      </c>
      <c r="D10" s="62">
        <v>63</v>
      </c>
      <c r="E10" s="62">
        <v>422</v>
      </c>
      <c r="F10" s="62">
        <v>125</v>
      </c>
      <c r="G10" s="62">
        <v>29</v>
      </c>
      <c r="H10" s="62">
        <v>866</v>
      </c>
      <c r="I10" s="62">
        <v>100</v>
      </c>
      <c r="J10" s="62">
        <v>17</v>
      </c>
      <c r="K10" s="62">
        <v>1024</v>
      </c>
      <c r="L10" s="62">
        <v>541</v>
      </c>
      <c r="M10" s="62">
        <v>308</v>
      </c>
      <c r="N10" s="62">
        <v>380</v>
      </c>
      <c r="O10" s="62">
        <v>-76</v>
      </c>
      <c r="P10" s="62">
        <v>364</v>
      </c>
      <c r="Q10" s="62">
        <v>520</v>
      </c>
      <c r="R10" s="62">
        <v>150</v>
      </c>
      <c r="S10" s="62">
        <v>5083</v>
      </c>
    </row>
    <row r="11" spans="1:20">
      <c r="A11" s="63">
        <v>1</v>
      </c>
      <c r="B11" s="63">
        <v>2</v>
      </c>
      <c r="C11" s="64">
        <v>3</v>
      </c>
      <c r="D11" s="63">
        <v>4</v>
      </c>
      <c r="E11" s="63">
        <v>5</v>
      </c>
      <c r="F11" s="64">
        <v>6</v>
      </c>
      <c r="G11" s="63">
        <v>7</v>
      </c>
      <c r="H11" s="63">
        <v>8</v>
      </c>
      <c r="I11" s="64">
        <v>9</v>
      </c>
      <c r="J11" s="63">
        <v>10</v>
      </c>
      <c r="K11" s="63">
        <v>11</v>
      </c>
      <c r="L11" s="64">
        <v>12</v>
      </c>
      <c r="M11" s="63">
        <v>13</v>
      </c>
      <c r="N11" s="63">
        <v>14</v>
      </c>
      <c r="O11" s="64">
        <v>15</v>
      </c>
      <c r="P11" s="63">
        <v>16</v>
      </c>
      <c r="Q11" s="63">
        <v>17</v>
      </c>
      <c r="R11" s="64">
        <v>18</v>
      </c>
      <c r="S11" s="63">
        <v>19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PWT</vt:lpstr>
      <vt:lpstr>16maret</vt:lpstr>
      <vt:lpstr>week2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2020-03-14T10:03:38Z</dcterms:created>
  <dcterms:modified xsi:type="dcterms:W3CDTF">2020-03-31T04:45:04Z</dcterms:modified>
</cp:coreProperties>
</file>