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xr:revisionPtr revIDLastSave="0" documentId="8_{3BBC49D0-CB4A-494A-B912-4B219B102834}" xr6:coauthVersionLast="45" xr6:coauthVersionMax="45" xr10:uidLastSave="{00000000-0000-0000-0000-000000000000}"/>
  <bookViews>
    <workbookView xWindow="480" yWindow="75" windowWidth="19155" windowHeight="7755" xr2:uid="{00000000-000D-0000-FFFF-FFFF00000000}"/>
  </bookViews>
  <sheets>
    <sheet name="PWT" sheetId="1" r:id="rId1"/>
  </sheets>
  <definedNames>
    <definedName name="_xlnm._FilterDatabase" localSheetId="0" hidden="1">PWT!$C$2:$ER$28</definedName>
    <definedName name="aa" localSheetId="0">#REF!</definedName>
    <definedName name="aa">#REF!</definedName>
    <definedName name="as">#REF!</definedName>
    <definedName name="ccc" localSheetId="0">#REF!</definedName>
    <definedName name="ccc">#REF!</definedName>
    <definedName name="d" localSheetId="0">#REF!</definedName>
    <definedName name="d">#REF!</definedName>
    <definedName name="dd" localSheetId="0">#REF!</definedName>
    <definedName name="dd">#REF!</definedName>
    <definedName name="dg">#REF!</definedName>
    <definedName name="HAL.01" localSheetId="0">#REF!</definedName>
    <definedName name="HAL.01">#REF!</definedName>
    <definedName name="HAL.02" localSheetId="0">#REF!</definedName>
    <definedName name="HAL.02">#REF!</definedName>
    <definedName name="HAL.03" localSheetId="0">#REF!</definedName>
    <definedName name="HAL.03">#REF!</definedName>
    <definedName name="HAL.04" localSheetId="0">#REF!</definedName>
    <definedName name="HAL.04">#REF!</definedName>
    <definedName name="HAL.05" localSheetId="0">#REF!</definedName>
    <definedName name="HAL.05">#REF!</definedName>
    <definedName name="HAL.06" localSheetId="0">#REF!</definedName>
    <definedName name="HAL.06">#REF!</definedName>
    <definedName name="HAL.07" localSheetId="0">#REF!</definedName>
    <definedName name="HAL.07">#REF!</definedName>
    <definedName name="HAL.08" localSheetId="0">#REF!</definedName>
    <definedName name="HAL.08">#REF!</definedName>
    <definedName name="HAL.09" localSheetId="0">#REF!</definedName>
    <definedName name="HAL.09">#REF!</definedName>
    <definedName name="HAL.10" localSheetId="0">#REF!</definedName>
    <definedName name="HAL.10">#REF!</definedName>
    <definedName name="HAL.11" localSheetId="0">#REF!</definedName>
    <definedName name="HAL.11">#REF!</definedName>
    <definedName name="HAL.12" localSheetId="0">#REF!</definedName>
    <definedName name="HAL.12">#REF!</definedName>
    <definedName name="HAL.13" localSheetId="0">#REF!</definedName>
    <definedName name="HAL.13">#REF!</definedName>
    <definedName name="HAL.14" localSheetId="0">#REF!</definedName>
    <definedName name="HAL.14">#REF!</definedName>
    <definedName name="HAL.15" localSheetId="0">#REF!</definedName>
    <definedName name="HAL.15">#REF!</definedName>
    <definedName name="HAL.16" localSheetId="0">#REF!</definedName>
    <definedName name="HAL.16">#REF!</definedName>
    <definedName name="HAL.17" localSheetId="0">#REF!</definedName>
    <definedName name="HAL.17">#REF!</definedName>
    <definedName name="HAL.18" localSheetId="0">#REF!</definedName>
    <definedName name="HAL.18">#REF!</definedName>
    <definedName name="juki">#REF!</definedName>
    <definedName name="popopo">#REF!</definedName>
    <definedName name="_xlnm.Print_Area" localSheetId="0">PWT!$C$1:$ES$33</definedName>
    <definedName name="q" localSheetId="0">#REF!</definedName>
    <definedName name="q">#REF!</definedName>
    <definedName name="qqq" localSheetId="0">#REF!</definedName>
    <definedName name="qqq">#REF!</definedName>
    <definedName name="qqqqqsss" localSheetId="0">#REF!</definedName>
    <definedName name="qqqqqsss">#REF!</definedName>
    <definedName name="qwq" localSheetId="0">#REF!</definedName>
    <definedName name="qwq">#REF!</definedName>
    <definedName name="targetmei">#REF!</definedName>
    <definedName name="week2">#REF!</definedName>
    <definedName name="WEEK3">#REF!</definedName>
    <definedName name="week4">#REF!</definedName>
    <definedName name="x" localSheetId="0">#REF!</definedName>
    <definedName name="x">#REF!</definedName>
    <definedName name="xx" localSheetId="0">#REF!</definedName>
    <definedName name="xx">#REF!</definedName>
    <definedName name="xxxxxxxxxxxxxxxxxxx" localSheetId="0">#REF!</definedName>
    <definedName name="xxxxxxxxxxxxxxxxxxx">#REF!</definedName>
    <definedName name="ZA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31" i="1"/>
  <c r="F5" i="1"/>
  <c r="F6" i="1"/>
  <c r="F7" i="1"/>
  <c r="F8" i="1"/>
  <c r="F9" i="1"/>
  <c r="F10" i="1"/>
  <c r="F12" i="1"/>
  <c r="F13" i="1"/>
  <c r="F14" i="1"/>
  <c r="F15" i="1"/>
  <c r="F16" i="1"/>
  <c r="F17" i="1"/>
  <c r="F18" i="1"/>
  <c r="F19" i="1"/>
  <c r="F20" i="1"/>
  <c r="F21" i="1"/>
  <c r="F22" i="1"/>
  <c r="F23" i="1"/>
  <c r="F4" i="1"/>
  <c r="ES5" i="1"/>
  <c r="ES6" i="1"/>
  <c r="ES7" i="1"/>
  <c r="ES8" i="1"/>
  <c r="ES9" i="1"/>
  <c r="ES10" i="1"/>
  <c r="ES11" i="1"/>
  <c r="ES12" i="1"/>
  <c r="ES13" i="1"/>
  <c r="ES14" i="1"/>
  <c r="ES15" i="1"/>
  <c r="ES16" i="1"/>
  <c r="ES17" i="1"/>
  <c r="ES18" i="1"/>
  <c r="ES19" i="1"/>
  <c r="ES20" i="1"/>
  <c r="ES21" i="1"/>
  <c r="ES22" i="1"/>
  <c r="ES23" i="1"/>
  <c r="ET5" i="1"/>
  <c r="ET6" i="1"/>
  <c r="ET7" i="1"/>
  <c r="ET8" i="1"/>
  <c r="ET9" i="1"/>
  <c r="ET10" i="1"/>
  <c r="ET11" i="1"/>
  <c r="ET12" i="1"/>
  <c r="ET13" i="1"/>
  <c r="ET14" i="1"/>
  <c r="ET15" i="1"/>
  <c r="ET16" i="1"/>
  <c r="ET17" i="1"/>
  <c r="ET18" i="1"/>
  <c r="ET19" i="1"/>
  <c r="ET20" i="1"/>
  <c r="ET21" i="1"/>
  <c r="ET22" i="1"/>
  <c r="ET23" i="1"/>
  <c r="ET4" i="1"/>
  <c r="EB26" i="1"/>
  <c r="EB25" i="1"/>
  <c r="EB24" i="1"/>
  <c r="EB27" i="1"/>
  <c r="F26" i="1"/>
  <c r="F25" i="1"/>
  <c r="F24" i="1"/>
  <c r="F27" i="1"/>
  <c r="EH26" i="1"/>
  <c r="EG26" i="1"/>
  <c r="EF26" i="1"/>
  <c r="EE26" i="1"/>
  <c r="ED26" i="1"/>
  <c r="EC26" i="1"/>
  <c r="EH25" i="1"/>
  <c r="EG25" i="1"/>
  <c r="EF25" i="1"/>
  <c r="EE25" i="1"/>
  <c r="ED25" i="1"/>
  <c r="EC25" i="1"/>
  <c r="EH24" i="1"/>
  <c r="EG24" i="1"/>
  <c r="EF24" i="1"/>
  <c r="EE24" i="1"/>
  <c r="ED24" i="1"/>
  <c r="EC24" i="1"/>
  <c r="DY26" i="1"/>
  <c r="DX26" i="1"/>
  <c r="DW26" i="1"/>
  <c r="DV26" i="1"/>
  <c r="DU26" i="1"/>
  <c r="DT26" i="1"/>
  <c r="DY25" i="1"/>
  <c r="DX25" i="1"/>
  <c r="DW25" i="1"/>
  <c r="DV25" i="1"/>
  <c r="DU25" i="1"/>
  <c r="DT25" i="1"/>
  <c r="DY24" i="1"/>
  <c r="DX24" i="1"/>
  <c r="DW24" i="1"/>
  <c r="DV24" i="1"/>
  <c r="DU24" i="1"/>
  <c r="DT24" i="1"/>
  <c r="DP26" i="1"/>
  <c r="DO26" i="1"/>
  <c r="DN26" i="1"/>
  <c r="DM26" i="1"/>
  <c r="DL26" i="1"/>
  <c r="DK26" i="1"/>
  <c r="DP25" i="1"/>
  <c r="DO25" i="1"/>
  <c r="DN25" i="1"/>
  <c r="DM25" i="1"/>
  <c r="DL25" i="1"/>
  <c r="DK25" i="1"/>
  <c r="DP24" i="1"/>
  <c r="DO24" i="1"/>
  <c r="DN24" i="1"/>
  <c r="DM24" i="1"/>
  <c r="DL24" i="1"/>
  <c r="DK24" i="1"/>
  <c r="DG26" i="1"/>
  <c r="DF26" i="1"/>
  <c r="DE26" i="1"/>
  <c r="DD26" i="1"/>
  <c r="DC26" i="1"/>
  <c r="DB26" i="1"/>
  <c r="DG25" i="1"/>
  <c r="DF25" i="1"/>
  <c r="DE25" i="1"/>
  <c r="DD25" i="1"/>
  <c r="DC25" i="1"/>
  <c r="DB25" i="1"/>
  <c r="DG24" i="1"/>
  <c r="DF24" i="1"/>
  <c r="DE24" i="1"/>
  <c r="DD24" i="1"/>
  <c r="DC24" i="1"/>
  <c r="DB24" i="1"/>
  <c r="CX26" i="1"/>
  <c r="CW26" i="1"/>
  <c r="CV26" i="1"/>
  <c r="CU26" i="1"/>
  <c r="CT26" i="1"/>
  <c r="CS26" i="1"/>
  <c r="CX25" i="1"/>
  <c r="CW25" i="1"/>
  <c r="CV25" i="1"/>
  <c r="CU25" i="1"/>
  <c r="CT25" i="1"/>
  <c r="CS25" i="1"/>
  <c r="CX24" i="1"/>
  <c r="CW24" i="1"/>
  <c r="CV24" i="1"/>
  <c r="CU24" i="1"/>
  <c r="CT24" i="1"/>
  <c r="CS24" i="1"/>
  <c r="CO26" i="1"/>
  <c r="CN26" i="1"/>
  <c r="CM26" i="1"/>
  <c r="CL26" i="1"/>
  <c r="CK26" i="1"/>
  <c r="CJ26" i="1"/>
  <c r="CO25" i="1"/>
  <c r="CN25" i="1"/>
  <c r="CM25" i="1"/>
  <c r="CL25" i="1"/>
  <c r="CK25" i="1"/>
  <c r="CJ25" i="1"/>
  <c r="CO24" i="1"/>
  <c r="CN24" i="1"/>
  <c r="CM24" i="1"/>
  <c r="CL24" i="1"/>
  <c r="CK24" i="1"/>
  <c r="CJ24" i="1"/>
  <c r="CF26" i="1"/>
  <c r="CE26" i="1"/>
  <c r="CD26" i="1"/>
  <c r="CC26" i="1"/>
  <c r="CB26" i="1"/>
  <c r="CA26" i="1"/>
  <c r="CF25" i="1"/>
  <c r="CE25" i="1"/>
  <c r="CD25" i="1"/>
  <c r="CC25" i="1"/>
  <c r="CB25" i="1"/>
  <c r="CA25" i="1"/>
  <c r="CF24" i="1"/>
  <c r="CE24" i="1"/>
  <c r="CD24" i="1"/>
  <c r="CC24" i="1"/>
  <c r="CB24" i="1"/>
  <c r="CA24" i="1"/>
  <c r="BW26" i="1"/>
  <c r="BV26" i="1"/>
  <c r="BU26" i="1"/>
  <c r="BT26" i="1"/>
  <c r="BS26" i="1"/>
  <c r="BR26" i="1"/>
  <c r="BW25" i="1"/>
  <c r="BV25" i="1"/>
  <c r="BU25" i="1"/>
  <c r="BT25" i="1"/>
  <c r="BS25" i="1"/>
  <c r="BR25" i="1"/>
  <c r="BW24" i="1"/>
  <c r="BV24" i="1"/>
  <c r="BU24" i="1"/>
  <c r="BT24" i="1"/>
  <c r="BS24" i="1"/>
  <c r="BR24" i="1"/>
  <c r="BN26" i="1"/>
  <c r="BM26" i="1"/>
  <c r="BL26" i="1"/>
  <c r="BK26" i="1"/>
  <c r="BJ26" i="1"/>
  <c r="BI26" i="1"/>
  <c r="BN25" i="1"/>
  <c r="BM25" i="1"/>
  <c r="BL25" i="1"/>
  <c r="BK25" i="1"/>
  <c r="BJ25" i="1"/>
  <c r="BI25" i="1"/>
  <c r="BN24" i="1"/>
  <c r="BM24" i="1"/>
  <c r="BL24" i="1"/>
  <c r="BK24" i="1"/>
  <c r="BJ24" i="1"/>
  <c r="BI24" i="1"/>
  <c r="BE26" i="1"/>
  <c r="BD26" i="1"/>
  <c r="BC26" i="1"/>
  <c r="BB26" i="1"/>
  <c r="BA26" i="1"/>
  <c r="AZ26" i="1"/>
  <c r="BE25" i="1"/>
  <c r="BD25" i="1"/>
  <c r="BC25" i="1"/>
  <c r="BB25" i="1"/>
  <c r="BA25" i="1"/>
  <c r="AZ25" i="1"/>
  <c r="BE24" i="1"/>
  <c r="BD24" i="1"/>
  <c r="BC24" i="1"/>
  <c r="BB24" i="1"/>
  <c r="BA24" i="1"/>
  <c r="AZ24" i="1"/>
  <c r="AV26" i="1"/>
  <c r="AU26" i="1"/>
  <c r="AT26" i="1"/>
  <c r="AS26" i="1"/>
  <c r="AR26" i="1"/>
  <c r="AQ26" i="1"/>
  <c r="AV25" i="1"/>
  <c r="AU25" i="1"/>
  <c r="AT25" i="1"/>
  <c r="AS25" i="1"/>
  <c r="AR25" i="1"/>
  <c r="AQ25" i="1"/>
  <c r="AV24" i="1"/>
  <c r="AU24" i="1"/>
  <c r="AT24" i="1"/>
  <c r="AS24" i="1"/>
  <c r="AR24" i="1"/>
  <c r="AQ24" i="1"/>
  <c r="AM26" i="1"/>
  <c r="AL26" i="1"/>
  <c r="AK26" i="1"/>
  <c r="AJ26" i="1"/>
  <c r="AI26" i="1"/>
  <c r="AH26" i="1"/>
  <c r="AM25" i="1"/>
  <c r="AL25" i="1"/>
  <c r="AK25" i="1"/>
  <c r="AJ25" i="1"/>
  <c r="AI25" i="1"/>
  <c r="AH25" i="1"/>
  <c r="AM24" i="1"/>
  <c r="AL24" i="1"/>
  <c r="AK24" i="1"/>
  <c r="AJ24" i="1"/>
  <c r="AI24" i="1"/>
  <c r="AH24" i="1"/>
  <c r="AD26" i="1"/>
  <c r="AC26" i="1"/>
  <c r="AB26" i="1"/>
  <c r="AA26" i="1"/>
  <c r="Z26" i="1"/>
  <c r="Y26" i="1"/>
  <c r="AD25" i="1"/>
  <c r="AC25" i="1"/>
  <c r="AB25" i="1"/>
  <c r="AA25" i="1"/>
  <c r="Z25" i="1"/>
  <c r="Y25" i="1"/>
  <c r="AD24" i="1"/>
  <c r="AC24" i="1"/>
  <c r="AB24" i="1"/>
  <c r="AA24" i="1"/>
  <c r="Z24" i="1"/>
  <c r="U26" i="1"/>
  <c r="T26" i="1"/>
  <c r="S26" i="1"/>
  <c r="R26" i="1"/>
  <c r="Q26" i="1"/>
  <c r="P26" i="1"/>
  <c r="U25" i="1"/>
  <c r="T25" i="1"/>
  <c r="S25" i="1"/>
  <c r="R25" i="1"/>
  <c r="Q25" i="1"/>
  <c r="P25" i="1"/>
  <c r="U24" i="1"/>
  <c r="T24" i="1"/>
  <c r="S24" i="1"/>
  <c r="R24" i="1"/>
  <c r="Q24" i="1"/>
  <c r="P24" i="1"/>
  <c r="V4" i="1"/>
  <c r="W4" i="1"/>
  <c r="V5" i="1"/>
  <c r="W5" i="1"/>
  <c r="V6" i="1"/>
  <c r="W6" i="1"/>
  <c r="V7" i="1"/>
  <c r="W7" i="1"/>
  <c r="V8" i="1"/>
  <c r="W8" i="1"/>
  <c r="V9" i="1"/>
  <c r="W9" i="1"/>
  <c r="V10" i="1"/>
  <c r="W10" i="1"/>
  <c r="V11" i="1"/>
  <c r="W11" i="1"/>
  <c r="V12" i="1"/>
  <c r="W12" i="1"/>
  <c r="V13" i="1"/>
  <c r="W13" i="1"/>
  <c r="V14" i="1"/>
  <c r="W14" i="1"/>
  <c r="V15" i="1"/>
  <c r="W15" i="1"/>
  <c r="V16" i="1"/>
  <c r="W16" i="1"/>
  <c r="V17" i="1"/>
  <c r="W17" i="1"/>
  <c r="V18" i="1"/>
  <c r="W18" i="1"/>
  <c r="V19" i="1"/>
  <c r="W19" i="1"/>
  <c r="V20" i="1"/>
  <c r="W20" i="1"/>
  <c r="V21" i="1"/>
  <c r="W21" i="1"/>
  <c r="V22" i="1"/>
  <c r="W22" i="1"/>
  <c r="V23" i="1"/>
  <c r="W23" i="1"/>
  <c r="I24" i="1"/>
  <c r="J24" i="1"/>
  <c r="K24" i="1"/>
  <c r="L24" i="1"/>
  <c r="I25" i="1"/>
  <c r="J25" i="1"/>
  <c r="K25" i="1"/>
  <c r="L25" i="1"/>
  <c r="I26" i="1"/>
  <c r="I27" i="1"/>
  <c r="J26" i="1"/>
  <c r="J27" i="1"/>
  <c r="K26" i="1"/>
  <c r="K27" i="1"/>
  <c r="L26" i="1"/>
  <c r="L27" i="1"/>
  <c r="H24" i="1"/>
  <c r="H25" i="1"/>
  <c r="H26" i="1"/>
  <c r="G24" i="1"/>
  <c r="EI23" i="1"/>
  <c r="EJ23" i="1"/>
  <c r="EI22" i="1"/>
  <c r="EJ22" i="1"/>
  <c r="EI21" i="1"/>
  <c r="EJ21" i="1"/>
  <c r="EI20" i="1"/>
  <c r="EJ20" i="1"/>
  <c r="EI19" i="1"/>
  <c r="EJ19" i="1"/>
  <c r="EI18" i="1"/>
  <c r="EJ18" i="1"/>
  <c r="EI17" i="1"/>
  <c r="EJ17" i="1"/>
  <c r="EI16" i="1"/>
  <c r="EI25" i="1"/>
  <c r="EJ25" i="1"/>
  <c r="EI15" i="1"/>
  <c r="EJ15" i="1"/>
  <c r="EI14" i="1"/>
  <c r="EJ14" i="1"/>
  <c r="EI13" i="1"/>
  <c r="EJ13" i="1"/>
  <c r="EI12" i="1"/>
  <c r="EJ12" i="1"/>
  <c r="EI11" i="1"/>
  <c r="EJ11" i="1"/>
  <c r="EI10" i="1"/>
  <c r="EJ10" i="1"/>
  <c r="EI9" i="1"/>
  <c r="EJ9" i="1"/>
  <c r="EI8" i="1"/>
  <c r="EJ8" i="1"/>
  <c r="EI7" i="1"/>
  <c r="EJ7" i="1"/>
  <c r="EI6" i="1"/>
  <c r="EJ6" i="1"/>
  <c r="EI5" i="1"/>
  <c r="EJ5" i="1"/>
  <c r="EI4" i="1"/>
  <c r="EJ4" i="1"/>
  <c r="DZ23" i="1"/>
  <c r="EA23" i="1"/>
  <c r="DZ22" i="1"/>
  <c r="EA22" i="1"/>
  <c r="DZ21" i="1"/>
  <c r="EA21" i="1"/>
  <c r="DZ20" i="1"/>
  <c r="EA20" i="1"/>
  <c r="DZ19" i="1"/>
  <c r="EA19" i="1"/>
  <c r="DZ18" i="1"/>
  <c r="EA18" i="1"/>
  <c r="DZ17" i="1"/>
  <c r="EA17" i="1"/>
  <c r="DZ16" i="1"/>
  <c r="EA16" i="1"/>
  <c r="DZ15" i="1"/>
  <c r="EA15" i="1"/>
  <c r="DZ14" i="1"/>
  <c r="EA14" i="1"/>
  <c r="DZ13" i="1"/>
  <c r="EA13" i="1"/>
  <c r="DZ12" i="1"/>
  <c r="EA12" i="1"/>
  <c r="DZ11" i="1"/>
  <c r="EA11" i="1"/>
  <c r="DZ10" i="1"/>
  <c r="EA10" i="1"/>
  <c r="DZ9" i="1"/>
  <c r="EA9" i="1"/>
  <c r="DZ8" i="1"/>
  <c r="EA8" i="1"/>
  <c r="DZ7" i="1"/>
  <c r="EA7" i="1"/>
  <c r="DZ6" i="1"/>
  <c r="EA6" i="1"/>
  <c r="DZ5" i="1"/>
  <c r="EA5" i="1"/>
  <c r="DZ4" i="1"/>
  <c r="EA4" i="1"/>
  <c r="DQ23" i="1"/>
  <c r="DR23" i="1"/>
  <c r="DQ22" i="1"/>
  <c r="DR22" i="1"/>
  <c r="DQ21" i="1"/>
  <c r="DR21" i="1"/>
  <c r="DQ20" i="1"/>
  <c r="DR20" i="1"/>
  <c r="DQ19" i="1"/>
  <c r="DR19" i="1"/>
  <c r="DQ18" i="1"/>
  <c r="DR18" i="1"/>
  <c r="DQ17" i="1"/>
  <c r="DR17" i="1"/>
  <c r="DQ16" i="1"/>
  <c r="DQ25" i="1"/>
  <c r="DR25" i="1"/>
  <c r="DQ15" i="1"/>
  <c r="DR15" i="1"/>
  <c r="DQ14" i="1"/>
  <c r="DR14" i="1"/>
  <c r="DQ13" i="1"/>
  <c r="DR13" i="1"/>
  <c r="DQ12" i="1"/>
  <c r="DR12" i="1"/>
  <c r="DQ11" i="1"/>
  <c r="DR11" i="1"/>
  <c r="DQ10" i="1"/>
  <c r="DR10" i="1"/>
  <c r="DQ9" i="1"/>
  <c r="DR9" i="1"/>
  <c r="DQ8" i="1"/>
  <c r="DR8" i="1"/>
  <c r="DQ7" i="1"/>
  <c r="DR7" i="1"/>
  <c r="DQ6" i="1"/>
  <c r="DR6" i="1"/>
  <c r="DQ5" i="1"/>
  <c r="DR5" i="1"/>
  <c r="DQ4" i="1"/>
  <c r="DR4" i="1"/>
  <c r="DH23" i="1"/>
  <c r="DH22" i="1"/>
  <c r="DH21" i="1"/>
  <c r="DH20" i="1"/>
  <c r="DH19" i="1"/>
  <c r="DH18" i="1"/>
  <c r="DH17" i="1"/>
  <c r="DH16" i="1"/>
  <c r="DH25" i="1"/>
  <c r="DI25" i="1"/>
  <c r="DH15" i="1"/>
  <c r="DH14" i="1"/>
  <c r="DH13" i="1"/>
  <c r="DH12" i="1"/>
  <c r="DH11" i="1"/>
  <c r="DH10" i="1"/>
  <c r="DH9" i="1"/>
  <c r="DH8" i="1"/>
  <c r="DH7" i="1"/>
  <c r="DH6" i="1"/>
  <c r="DH5" i="1"/>
  <c r="DH4" i="1"/>
  <c r="CY23" i="1"/>
  <c r="CY22" i="1"/>
  <c r="CY21" i="1"/>
  <c r="CY20" i="1"/>
  <c r="CY19" i="1"/>
  <c r="CY18" i="1"/>
  <c r="CY17" i="1"/>
  <c r="CY16" i="1"/>
  <c r="CY25" i="1"/>
  <c r="CZ25" i="1"/>
  <c r="CY15" i="1"/>
  <c r="CY14" i="1"/>
  <c r="CY13" i="1"/>
  <c r="CY12" i="1"/>
  <c r="CY11" i="1"/>
  <c r="CY10" i="1"/>
  <c r="CY9" i="1"/>
  <c r="CY8" i="1"/>
  <c r="CY7" i="1"/>
  <c r="CY6" i="1"/>
  <c r="CY5" i="1"/>
  <c r="CY4" i="1"/>
  <c r="CP23" i="1"/>
  <c r="CP22" i="1"/>
  <c r="CP21" i="1"/>
  <c r="CP20" i="1"/>
  <c r="CP19" i="1"/>
  <c r="CP18" i="1"/>
  <c r="CP17" i="1"/>
  <c r="CP16" i="1"/>
  <c r="CP25" i="1"/>
  <c r="CQ25" i="1"/>
  <c r="CP15" i="1"/>
  <c r="CP14" i="1"/>
  <c r="CP13" i="1"/>
  <c r="CP12" i="1"/>
  <c r="CP11" i="1"/>
  <c r="CP10" i="1"/>
  <c r="CP9" i="1"/>
  <c r="CP8" i="1"/>
  <c r="CP7" i="1"/>
  <c r="CP6" i="1"/>
  <c r="CP5" i="1"/>
  <c r="CP4" i="1"/>
  <c r="CG23" i="1"/>
  <c r="CG22" i="1"/>
  <c r="CG21" i="1"/>
  <c r="CG20" i="1"/>
  <c r="CG19" i="1"/>
  <c r="CG18" i="1"/>
  <c r="CG17" i="1"/>
  <c r="CG16" i="1"/>
  <c r="CG25" i="1"/>
  <c r="CH25" i="1"/>
  <c r="CG15" i="1"/>
  <c r="CG14" i="1"/>
  <c r="CG13" i="1"/>
  <c r="CG12" i="1"/>
  <c r="CG11" i="1"/>
  <c r="CG10" i="1"/>
  <c r="CG9" i="1"/>
  <c r="CG8" i="1"/>
  <c r="CG7" i="1"/>
  <c r="CG6" i="1"/>
  <c r="CG5" i="1"/>
  <c r="CG4" i="1"/>
  <c r="BX23" i="1"/>
  <c r="BY23" i="1"/>
  <c r="BX22" i="1"/>
  <c r="BY22" i="1"/>
  <c r="BX21" i="1"/>
  <c r="BY21" i="1"/>
  <c r="BX20" i="1"/>
  <c r="BY20" i="1"/>
  <c r="BX19" i="1"/>
  <c r="BY19" i="1"/>
  <c r="BX18" i="1"/>
  <c r="BY18" i="1"/>
  <c r="BX17" i="1"/>
  <c r="BY17" i="1"/>
  <c r="BX16" i="1"/>
  <c r="BY16" i="1"/>
  <c r="BX15" i="1"/>
  <c r="BY15" i="1"/>
  <c r="BX14" i="1"/>
  <c r="BY14" i="1"/>
  <c r="BX13" i="1"/>
  <c r="BY13" i="1"/>
  <c r="BX12" i="1"/>
  <c r="BY12" i="1"/>
  <c r="BX11" i="1"/>
  <c r="BY11" i="1"/>
  <c r="BX10" i="1"/>
  <c r="BY10" i="1"/>
  <c r="BX9" i="1"/>
  <c r="BY9" i="1"/>
  <c r="BX8" i="1"/>
  <c r="BY8" i="1"/>
  <c r="BX7" i="1"/>
  <c r="BY7" i="1"/>
  <c r="BX6" i="1"/>
  <c r="BY6" i="1"/>
  <c r="BX5" i="1"/>
  <c r="BY5" i="1"/>
  <c r="BX4" i="1"/>
  <c r="BY4" i="1"/>
  <c r="BO23" i="1"/>
  <c r="BP23" i="1"/>
  <c r="BO22" i="1"/>
  <c r="BP22" i="1"/>
  <c r="BO21" i="1"/>
  <c r="BP21" i="1"/>
  <c r="BO20" i="1"/>
  <c r="BP20" i="1"/>
  <c r="BO19" i="1"/>
  <c r="BP19" i="1"/>
  <c r="BO18" i="1"/>
  <c r="BO17" i="1"/>
  <c r="BP17" i="1"/>
  <c r="BO16" i="1"/>
  <c r="BP16" i="1"/>
  <c r="BO15" i="1"/>
  <c r="BP15" i="1"/>
  <c r="BO14" i="1"/>
  <c r="BP14" i="1"/>
  <c r="BO13" i="1"/>
  <c r="BP13" i="1"/>
  <c r="BO12" i="1"/>
  <c r="BP12" i="1"/>
  <c r="BO11" i="1"/>
  <c r="BP11" i="1"/>
  <c r="BO10" i="1"/>
  <c r="BP10" i="1"/>
  <c r="BO9" i="1"/>
  <c r="BP9" i="1"/>
  <c r="BO8" i="1"/>
  <c r="BP8" i="1"/>
  <c r="BO7" i="1"/>
  <c r="BP7" i="1"/>
  <c r="BO6" i="1"/>
  <c r="BP6" i="1"/>
  <c r="BO5" i="1"/>
  <c r="BP5" i="1"/>
  <c r="BO4" i="1"/>
  <c r="BP4" i="1"/>
  <c r="BF23" i="1"/>
  <c r="BG23" i="1"/>
  <c r="BF22" i="1"/>
  <c r="BG22" i="1"/>
  <c r="BF21" i="1"/>
  <c r="BG21" i="1"/>
  <c r="BF20" i="1"/>
  <c r="BG20" i="1"/>
  <c r="BF19" i="1"/>
  <c r="BG19" i="1"/>
  <c r="BF18" i="1"/>
  <c r="BG18" i="1"/>
  <c r="BF17" i="1"/>
  <c r="BG17" i="1"/>
  <c r="BF16" i="1"/>
  <c r="BG16" i="1"/>
  <c r="BF15" i="1"/>
  <c r="BG15" i="1"/>
  <c r="BF14" i="1"/>
  <c r="BG14" i="1"/>
  <c r="BF13" i="1"/>
  <c r="BG13" i="1"/>
  <c r="BF12" i="1"/>
  <c r="BG12" i="1"/>
  <c r="BF11" i="1"/>
  <c r="BG11" i="1"/>
  <c r="BF10" i="1"/>
  <c r="BG10" i="1"/>
  <c r="BF9" i="1"/>
  <c r="BG9" i="1"/>
  <c r="BF8" i="1"/>
  <c r="BG8" i="1"/>
  <c r="BF7" i="1"/>
  <c r="BG7" i="1"/>
  <c r="BF6" i="1"/>
  <c r="BG6" i="1"/>
  <c r="BF5" i="1"/>
  <c r="BG5" i="1"/>
  <c r="BF4" i="1"/>
  <c r="AW23" i="1"/>
  <c r="AX23" i="1"/>
  <c r="AW22" i="1"/>
  <c r="AX22" i="1"/>
  <c r="AW21" i="1"/>
  <c r="AX21" i="1"/>
  <c r="AW20" i="1"/>
  <c r="AX20" i="1"/>
  <c r="AW19" i="1"/>
  <c r="AX19" i="1"/>
  <c r="AW18" i="1"/>
  <c r="AW17" i="1"/>
  <c r="AX17" i="1"/>
  <c r="AW16" i="1"/>
  <c r="AX16" i="1"/>
  <c r="AW15" i="1"/>
  <c r="AX15" i="1"/>
  <c r="AW14" i="1"/>
  <c r="AX14" i="1"/>
  <c r="AW13" i="1"/>
  <c r="AX13" i="1"/>
  <c r="AW12" i="1"/>
  <c r="AX12" i="1"/>
  <c r="AW11" i="1"/>
  <c r="AX11" i="1"/>
  <c r="AW10" i="1"/>
  <c r="AX10" i="1"/>
  <c r="AW9" i="1"/>
  <c r="AX9" i="1"/>
  <c r="AW8" i="1"/>
  <c r="AX8" i="1"/>
  <c r="AW7" i="1"/>
  <c r="AX7" i="1"/>
  <c r="AW6" i="1"/>
  <c r="AX6" i="1"/>
  <c r="AW5" i="1"/>
  <c r="AX5" i="1"/>
  <c r="AW4" i="1"/>
  <c r="AX4" i="1"/>
  <c r="AN23" i="1"/>
  <c r="AO23" i="1"/>
  <c r="AN22" i="1"/>
  <c r="AO22" i="1"/>
  <c r="AN21" i="1"/>
  <c r="AO21" i="1"/>
  <c r="AN20" i="1"/>
  <c r="AO20" i="1"/>
  <c r="AN19" i="1"/>
  <c r="AO19" i="1"/>
  <c r="AN18" i="1"/>
  <c r="AO18" i="1"/>
  <c r="AN17" i="1"/>
  <c r="AO17" i="1"/>
  <c r="AN16" i="1"/>
  <c r="AO16" i="1"/>
  <c r="AN15" i="1"/>
  <c r="AO15" i="1"/>
  <c r="AN14" i="1"/>
  <c r="AO14" i="1"/>
  <c r="AN13" i="1"/>
  <c r="AO13" i="1"/>
  <c r="AN12" i="1"/>
  <c r="AO12" i="1"/>
  <c r="AN11" i="1"/>
  <c r="AO11" i="1"/>
  <c r="AN10" i="1"/>
  <c r="AO10" i="1"/>
  <c r="AN9" i="1"/>
  <c r="AO9" i="1"/>
  <c r="AN8" i="1"/>
  <c r="AO8" i="1"/>
  <c r="AN7" i="1"/>
  <c r="AO7" i="1"/>
  <c r="AN6" i="1"/>
  <c r="AO6" i="1"/>
  <c r="AN5" i="1"/>
  <c r="AO5" i="1"/>
  <c r="AN4" i="1"/>
  <c r="AE23" i="1"/>
  <c r="AE22" i="1"/>
  <c r="AF22" i="1"/>
  <c r="AE21" i="1"/>
  <c r="AF21" i="1"/>
  <c r="AE20" i="1"/>
  <c r="AF20" i="1"/>
  <c r="AE19" i="1"/>
  <c r="AF19" i="1"/>
  <c r="AE18" i="1"/>
  <c r="AF18" i="1"/>
  <c r="AE17" i="1"/>
  <c r="AF17" i="1"/>
  <c r="AE16" i="1"/>
  <c r="AF16" i="1"/>
  <c r="AE15" i="1"/>
  <c r="AF15" i="1"/>
  <c r="AE14" i="1"/>
  <c r="AF14" i="1"/>
  <c r="AE13" i="1"/>
  <c r="AF13" i="1"/>
  <c r="AE12" i="1"/>
  <c r="AF12" i="1"/>
  <c r="AE11" i="1"/>
  <c r="AE10" i="1"/>
  <c r="AF10" i="1"/>
  <c r="AE9" i="1"/>
  <c r="AF9" i="1"/>
  <c r="AE8" i="1"/>
  <c r="AF8" i="1"/>
  <c r="AE7" i="1"/>
  <c r="AF7" i="1"/>
  <c r="AE6" i="1"/>
  <c r="AF6" i="1"/>
  <c r="AE5" i="1"/>
  <c r="AF5" i="1"/>
  <c r="AE4" i="1"/>
  <c r="M5" i="1"/>
  <c r="N5" i="1"/>
  <c r="M6" i="1"/>
  <c r="N6" i="1"/>
  <c r="M7" i="1"/>
  <c r="N7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M19" i="1"/>
  <c r="N19" i="1"/>
  <c r="M20" i="1"/>
  <c r="N20" i="1"/>
  <c r="M21" i="1"/>
  <c r="N21" i="1"/>
  <c r="M22" i="1"/>
  <c r="N22" i="1"/>
  <c r="M23" i="1"/>
  <c r="N23" i="1"/>
  <c r="M4" i="1"/>
  <c r="N4" i="1"/>
  <c r="AE24" i="1"/>
  <c r="H27" i="1"/>
  <c r="T27" i="1"/>
  <c r="AE25" i="1"/>
  <c r="AF25" i="1"/>
  <c r="Z27" i="1"/>
  <c r="AB27" i="1"/>
  <c r="AD27" i="1"/>
  <c r="AK27" i="1"/>
  <c r="AM27" i="1"/>
  <c r="AT27" i="1"/>
  <c r="AV27" i="1"/>
  <c r="BC27" i="1"/>
  <c r="BE27" i="1"/>
  <c r="BL27" i="1"/>
  <c r="BN27" i="1"/>
  <c r="BT27" i="1"/>
  <c r="BV27" i="1"/>
  <c r="CC27" i="1"/>
  <c r="CE27" i="1"/>
  <c r="CL27" i="1"/>
  <c r="CN27" i="1"/>
  <c r="CU27" i="1"/>
  <c r="CW27" i="1"/>
  <c r="DD27" i="1"/>
  <c r="DF27" i="1"/>
  <c r="DM27" i="1"/>
  <c r="DO27" i="1"/>
  <c r="DV27" i="1"/>
  <c r="DX27" i="1"/>
  <c r="EE27" i="1"/>
  <c r="EG27" i="1"/>
  <c r="AF4" i="1"/>
  <c r="AE26" i="1"/>
  <c r="S27" i="1"/>
  <c r="U27" i="1"/>
  <c r="AA27" i="1"/>
  <c r="AC27" i="1"/>
  <c r="AJ27" i="1"/>
  <c r="AL27" i="1"/>
  <c r="AS27" i="1"/>
  <c r="AU27" i="1"/>
  <c r="BB27" i="1"/>
  <c r="BD27" i="1"/>
  <c r="BK27" i="1"/>
  <c r="BM27" i="1"/>
  <c r="BX25" i="1"/>
  <c r="BY25" i="1"/>
  <c r="BU27" i="1"/>
  <c r="BW27" i="1"/>
  <c r="CD27" i="1"/>
  <c r="CF27" i="1"/>
  <c r="CM27" i="1"/>
  <c r="CO27" i="1"/>
  <c r="CV27" i="1"/>
  <c r="CX27" i="1"/>
  <c r="DE27" i="1"/>
  <c r="DG27" i="1"/>
  <c r="DN27" i="1"/>
  <c r="DP27" i="1"/>
  <c r="DW27" i="1"/>
  <c r="DY27" i="1"/>
  <c r="EF27" i="1"/>
  <c r="EH27" i="1"/>
  <c r="EC27" i="1"/>
  <c r="DT27" i="1"/>
  <c r="DK27" i="1"/>
  <c r="DH24" i="1"/>
  <c r="DI24" i="1"/>
  <c r="DB27" i="1"/>
  <c r="CY24" i="1"/>
  <c r="CZ24" i="1"/>
  <c r="CS27" i="1"/>
  <c r="CJ27" i="1"/>
  <c r="CP24" i="1"/>
  <c r="CQ24" i="1"/>
  <c r="CG24" i="1"/>
  <c r="CH24" i="1"/>
  <c r="CA27" i="1"/>
  <c r="BR27" i="1"/>
  <c r="BS27" i="1"/>
  <c r="BX24" i="1"/>
  <c r="BY24" i="1"/>
  <c r="BI27" i="1"/>
  <c r="AZ27" i="1"/>
  <c r="BF24" i="1"/>
  <c r="BG24" i="1"/>
  <c r="AQ27" i="1"/>
  <c r="AH27" i="1"/>
  <c r="AN24" i="1"/>
  <c r="AO24" i="1"/>
  <c r="P27" i="1"/>
  <c r="BX26" i="1"/>
  <c r="BY26" i="1"/>
  <c r="AF23" i="1"/>
  <c r="CG26" i="1"/>
  <c r="CH26" i="1"/>
  <c r="CP26" i="1"/>
  <c r="CQ26" i="1"/>
  <c r="CY26" i="1"/>
  <c r="CZ26" i="1"/>
  <c r="DH26" i="1"/>
  <c r="DI26" i="1"/>
  <c r="AF26" i="1"/>
  <c r="EI26" i="1"/>
  <c r="EJ26" i="1"/>
  <c r="EJ16" i="1"/>
  <c r="EI24" i="1"/>
  <c r="EJ24" i="1"/>
  <c r="ED27" i="1"/>
  <c r="DZ26" i="1"/>
  <c r="EA26" i="1"/>
  <c r="DZ25" i="1"/>
  <c r="EA25" i="1"/>
  <c r="DZ24" i="1"/>
  <c r="EA24" i="1"/>
  <c r="DU27" i="1"/>
  <c r="DQ26" i="1"/>
  <c r="DR26" i="1"/>
  <c r="DR16" i="1"/>
  <c r="DQ24" i="1"/>
  <c r="DR24" i="1"/>
  <c r="DL27" i="1"/>
  <c r="DC27" i="1"/>
  <c r="CT27" i="1"/>
  <c r="CK27" i="1"/>
  <c r="CB27" i="1"/>
  <c r="BO26" i="1"/>
  <c r="BP26" i="1"/>
  <c r="BO25" i="1"/>
  <c r="BP25" i="1"/>
  <c r="BP18" i="1"/>
  <c r="BJ27" i="1"/>
  <c r="BO24" i="1"/>
  <c r="BP24" i="1"/>
  <c r="BF25" i="1"/>
  <c r="BG25" i="1"/>
  <c r="BF26" i="1"/>
  <c r="BG26" i="1"/>
  <c r="BA27" i="1"/>
  <c r="BG4" i="1"/>
  <c r="AW26" i="1"/>
  <c r="AX26" i="1"/>
  <c r="AW25" i="1"/>
  <c r="AX25" i="1"/>
  <c r="AX18" i="1"/>
  <c r="AR27" i="1"/>
  <c r="AW24" i="1"/>
  <c r="AX24" i="1"/>
  <c r="AN25" i="1"/>
  <c r="AO25" i="1"/>
  <c r="AN26" i="1"/>
  <c r="AO26" i="1"/>
  <c r="AI27" i="1"/>
  <c r="AO4" i="1"/>
  <c r="R27" i="1"/>
  <c r="V26" i="1"/>
  <c r="W26" i="1"/>
  <c r="V25" i="1"/>
  <c r="W25" i="1"/>
  <c r="Q27" i="1"/>
  <c r="V24" i="1"/>
  <c r="W24" i="1"/>
  <c r="M26" i="1"/>
  <c r="M25" i="1"/>
  <c r="N18" i="1"/>
  <c r="M24" i="1"/>
  <c r="N24" i="1"/>
  <c r="DH27" i="1"/>
  <c r="DI27" i="1"/>
  <c r="CY27" i="1"/>
  <c r="CP27" i="1"/>
  <c r="CQ27" i="1"/>
  <c r="CG27" i="1"/>
  <c r="CH27" i="1"/>
  <c r="AE27" i="1"/>
  <c r="AG24" i="1"/>
  <c r="AP24" i="1"/>
  <c r="AY24" i="1"/>
  <c r="BH24" i="1"/>
  <c r="BQ24" i="1"/>
  <c r="BZ24" i="1"/>
  <c r="CI24" i="1"/>
  <c r="CR24" i="1"/>
  <c r="DA24" i="1"/>
  <c r="DJ24" i="1"/>
  <c r="DS24" i="1"/>
  <c r="EK24" i="1"/>
  <c r="EL24" i="1"/>
  <c r="EM24" i="1"/>
  <c r="EN24" i="1"/>
  <c r="EO24" i="1"/>
  <c r="EP24" i="1"/>
  <c r="FB24" i="1"/>
  <c r="FC24" i="1"/>
  <c r="FD24" i="1"/>
  <c r="FE24" i="1"/>
  <c r="AG25" i="1"/>
  <c r="AP25" i="1"/>
  <c r="AP26" i="1"/>
  <c r="AP27" i="1"/>
  <c r="AY25" i="1"/>
  <c r="BH25" i="1"/>
  <c r="BH26" i="1"/>
  <c r="BH27" i="1"/>
  <c r="BQ25" i="1"/>
  <c r="BZ25" i="1"/>
  <c r="BZ26" i="1"/>
  <c r="BZ27" i="1"/>
  <c r="CI25" i="1"/>
  <c r="CR25" i="1"/>
  <c r="CR26" i="1"/>
  <c r="CR27" i="1"/>
  <c r="DA25" i="1"/>
  <c r="DJ25" i="1"/>
  <c r="DJ26" i="1"/>
  <c r="DJ27" i="1"/>
  <c r="DS25" i="1"/>
  <c r="EK25" i="1"/>
  <c r="EK26" i="1"/>
  <c r="EK27" i="1"/>
  <c r="EL25" i="1"/>
  <c r="EM25" i="1"/>
  <c r="EN25" i="1"/>
  <c r="EO25" i="1"/>
  <c r="EO26" i="1"/>
  <c r="EO27" i="1"/>
  <c r="EP25" i="1"/>
  <c r="FB25" i="1"/>
  <c r="FC25" i="1"/>
  <c r="FD25" i="1"/>
  <c r="FD26" i="1"/>
  <c r="FD27" i="1"/>
  <c r="FE25" i="1"/>
  <c r="AG26" i="1"/>
  <c r="AY26" i="1"/>
  <c r="BQ26" i="1"/>
  <c r="CI26" i="1"/>
  <c r="DA26" i="1"/>
  <c r="DS26" i="1"/>
  <c r="EL26" i="1"/>
  <c r="EM26" i="1"/>
  <c r="EN26" i="1"/>
  <c r="EN27" i="1"/>
  <c r="EP26" i="1"/>
  <c r="EP27" i="1"/>
  <c r="FB26" i="1"/>
  <c r="FC26" i="1"/>
  <c r="FC27" i="1"/>
  <c r="FE26" i="1"/>
  <c r="FE27" i="1"/>
  <c r="AY27" i="1"/>
  <c r="BQ27" i="1"/>
  <c r="CI27" i="1"/>
  <c r="DA27" i="1"/>
  <c r="DS27" i="1"/>
  <c r="EM27" i="1"/>
  <c r="FB27" i="1"/>
  <c r="X24" i="1"/>
  <c r="X25" i="1"/>
  <c r="X26" i="1"/>
  <c r="G26" i="1"/>
  <c r="G25" i="1"/>
  <c r="X27" i="1"/>
  <c r="N25" i="1"/>
  <c r="N26" i="1"/>
  <c r="CZ27" i="1"/>
  <c r="BX27" i="1"/>
  <c r="BY27" i="1"/>
  <c r="AG27" i="1"/>
  <c r="EL27" i="1"/>
  <c r="EI27" i="1"/>
  <c r="EJ27" i="1"/>
  <c r="DZ27" i="1"/>
  <c r="EA27" i="1"/>
  <c r="DQ27" i="1"/>
  <c r="DR27" i="1"/>
  <c r="BO27" i="1"/>
  <c r="BP27" i="1"/>
  <c r="BF27" i="1"/>
  <c r="BG27" i="1"/>
  <c r="AW27" i="1"/>
  <c r="AX27" i="1"/>
  <c r="AN27" i="1"/>
  <c r="AO27" i="1"/>
  <c r="V27" i="1"/>
  <c r="W27" i="1"/>
  <c r="M27" i="1"/>
  <c r="G27" i="1"/>
  <c r="ES4" i="1"/>
  <c r="ES25" i="1"/>
  <c r="CZ7" i="1"/>
  <c r="O26" i="1"/>
  <c r="O25" i="1"/>
  <c r="O24" i="1"/>
  <c r="FA23" i="1"/>
  <c r="EX23" i="1"/>
  <c r="EW23" i="1"/>
  <c r="EV23" i="1"/>
  <c r="EU23" i="1"/>
  <c r="EQ23" i="1"/>
  <c r="ER23" i="1"/>
  <c r="DI23" i="1"/>
  <c r="CZ23" i="1"/>
  <c r="CQ23" i="1"/>
  <c r="CH23" i="1"/>
  <c r="FA22" i="1"/>
  <c r="EX22" i="1"/>
  <c r="EW22" i="1"/>
  <c r="EV22" i="1"/>
  <c r="EU22" i="1"/>
  <c r="EQ22" i="1"/>
  <c r="ER22" i="1"/>
  <c r="DI22" i="1"/>
  <c r="CZ22" i="1"/>
  <c r="CQ22" i="1"/>
  <c r="CH22" i="1"/>
  <c r="FA21" i="1"/>
  <c r="EX21" i="1"/>
  <c r="EW21" i="1"/>
  <c r="EV21" i="1"/>
  <c r="EU21" i="1"/>
  <c r="EQ21" i="1"/>
  <c r="ER21" i="1"/>
  <c r="DI21" i="1"/>
  <c r="CZ21" i="1"/>
  <c r="CQ21" i="1"/>
  <c r="CH21" i="1"/>
  <c r="FA20" i="1"/>
  <c r="EX20" i="1"/>
  <c r="EW20" i="1"/>
  <c r="EV20" i="1"/>
  <c r="EU20" i="1"/>
  <c r="EQ20" i="1"/>
  <c r="ER20" i="1"/>
  <c r="DI20" i="1"/>
  <c r="CZ20" i="1"/>
  <c r="CQ20" i="1"/>
  <c r="CH20" i="1"/>
  <c r="FA19" i="1"/>
  <c r="EX19" i="1"/>
  <c r="EW19" i="1"/>
  <c r="EV19" i="1"/>
  <c r="EU19" i="1"/>
  <c r="EQ19" i="1"/>
  <c r="ER19" i="1"/>
  <c r="DI19" i="1"/>
  <c r="CZ19" i="1"/>
  <c r="CQ19" i="1"/>
  <c r="CH19" i="1"/>
  <c r="FA18" i="1"/>
  <c r="FA26" i="1"/>
  <c r="EX18" i="1"/>
  <c r="EX26" i="1"/>
  <c r="EW18" i="1"/>
  <c r="EW26" i="1"/>
  <c r="EV18" i="1"/>
  <c r="EV26" i="1"/>
  <c r="EU18" i="1"/>
  <c r="EU26" i="1"/>
  <c r="EQ18" i="1"/>
  <c r="FA17" i="1"/>
  <c r="EX17" i="1"/>
  <c r="EW17" i="1"/>
  <c r="EV17" i="1"/>
  <c r="EU17" i="1"/>
  <c r="EY17" i="1"/>
  <c r="EQ17" i="1"/>
  <c r="ER17" i="1"/>
  <c r="DI17" i="1"/>
  <c r="CZ17" i="1"/>
  <c r="CQ17" i="1"/>
  <c r="CH17" i="1"/>
  <c r="FA16" i="1"/>
  <c r="FA25" i="1"/>
  <c r="EX16" i="1"/>
  <c r="EX25" i="1"/>
  <c r="EW16" i="1"/>
  <c r="EW25" i="1"/>
  <c r="EV16" i="1"/>
  <c r="EV25" i="1"/>
  <c r="EU16" i="1"/>
  <c r="EU25" i="1"/>
  <c r="ET25" i="1"/>
  <c r="EQ16" i="1"/>
  <c r="FA15" i="1"/>
  <c r="EX15" i="1"/>
  <c r="EW15" i="1"/>
  <c r="EV15" i="1"/>
  <c r="EU15" i="1"/>
  <c r="EQ15" i="1"/>
  <c r="ER15" i="1"/>
  <c r="DI15" i="1"/>
  <c r="CZ15" i="1"/>
  <c r="CQ15" i="1"/>
  <c r="CH15" i="1"/>
  <c r="FA14" i="1"/>
  <c r="EX14" i="1"/>
  <c r="EW14" i="1"/>
  <c r="EV14" i="1"/>
  <c r="EU14" i="1"/>
  <c r="EQ14" i="1"/>
  <c r="ER14" i="1"/>
  <c r="DI14" i="1"/>
  <c r="CZ14" i="1"/>
  <c r="CQ14" i="1"/>
  <c r="CH14" i="1"/>
  <c r="FA13" i="1"/>
  <c r="EX13" i="1"/>
  <c r="EW13" i="1"/>
  <c r="EV13" i="1"/>
  <c r="EU13" i="1"/>
  <c r="EQ13" i="1"/>
  <c r="ER13" i="1"/>
  <c r="DI13" i="1"/>
  <c r="CZ13" i="1"/>
  <c r="CQ13" i="1"/>
  <c r="CH13" i="1"/>
  <c r="FA12" i="1"/>
  <c r="EX12" i="1"/>
  <c r="EW12" i="1"/>
  <c r="EV12" i="1"/>
  <c r="EU12" i="1"/>
  <c r="EQ12" i="1"/>
  <c r="ER12" i="1"/>
  <c r="DI12" i="1"/>
  <c r="CZ12" i="1"/>
  <c r="CQ12" i="1"/>
  <c r="CH12" i="1"/>
  <c r="FA11" i="1"/>
  <c r="EX11" i="1"/>
  <c r="EW11" i="1"/>
  <c r="EV11" i="1"/>
  <c r="EU11" i="1"/>
  <c r="EQ11" i="1"/>
  <c r="ER11" i="1"/>
  <c r="DI11" i="1"/>
  <c r="CZ11" i="1"/>
  <c r="CQ11" i="1"/>
  <c r="CH11" i="1"/>
  <c r="FA10" i="1"/>
  <c r="EX10" i="1"/>
  <c r="EW10" i="1"/>
  <c r="EV10" i="1"/>
  <c r="EU10" i="1"/>
  <c r="EQ10" i="1"/>
  <c r="ER10" i="1"/>
  <c r="DI10" i="1"/>
  <c r="CZ10" i="1"/>
  <c r="CQ10" i="1"/>
  <c r="CH10" i="1"/>
  <c r="FA9" i="1"/>
  <c r="EX9" i="1"/>
  <c r="EW9" i="1"/>
  <c r="EV9" i="1"/>
  <c r="EU9" i="1"/>
  <c r="EQ9" i="1"/>
  <c r="ER9" i="1"/>
  <c r="DI9" i="1"/>
  <c r="CZ9" i="1"/>
  <c r="CQ9" i="1"/>
  <c r="CH9" i="1"/>
  <c r="FA8" i="1"/>
  <c r="EX8" i="1"/>
  <c r="EW8" i="1"/>
  <c r="EV8" i="1"/>
  <c r="EU8" i="1"/>
  <c r="EQ8" i="1"/>
  <c r="ER8" i="1"/>
  <c r="FA7" i="1"/>
  <c r="EX7" i="1"/>
  <c r="EW7" i="1"/>
  <c r="EV7" i="1"/>
  <c r="EU7" i="1"/>
  <c r="EQ7" i="1"/>
  <c r="ER7" i="1"/>
  <c r="DI7" i="1"/>
  <c r="CQ7" i="1"/>
  <c r="CH7" i="1"/>
  <c r="FA6" i="1"/>
  <c r="EX6" i="1"/>
  <c r="EW6" i="1"/>
  <c r="EV6" i="1"/>
  <c r="EU6" i="1"/>
  <c r="EQ6" i="1"/>
  <c r="ER6" i="1"/>
  <c r="DI6" i="1"/>
  <c r="CZ6" i="1"/>
  <c r="CQ6" i="1"/>
  <c r="CH6" i="1"/>
  <c r="FA5" i="1"/>
  <c r="EX5" i="1"/>
  <c r="EW5" i="1"/>
  <c r="EV5" i="1"/>
  <c r="EU5" i="1"/>
  <c r="EQ5" i="1"/>
  <c r="ER5" i="1"/>
  <c r="DI5" i="1"/>
  <c r="CZ5" i="1"/>
  <c r="CQ5" i="1"/>
  <c r="CH5" i="1"/>
  <c r="FA4" i="1"/>
  <c r="FA24" i="1"/>
  <c r="EX4" i="1"/>
  <c r="EW4" i="1"/>
  <c r="EW24" i="1"/>
  <c r="EV4" i="1"/>
  <c r="EU4" i="1"/>
  <c r="EU24" i="1"/>
  <c r="EQ4" i="1"/>
  <c r="ES26" i="1"/>
  <c r="EQ25" i="1"/>
  <c r="ER16" i="1"/>
  <c r="EQ24" i="1"/>
  <c r="ER4" i="1"/>
  <c r="EQ26" i="1"/>
  <c r="EQ27" i="1"/>
  <c r="ER18" i="1"/>
  <c r="ET26" i="1"/>
  <c r="ET24" i="1"/>
  <c r="EV24" i="1"/>
  <c r="EV27" i="1"/>
  <c r="EX24" i="1"/>
  <c r="EX27" i="1"/>
  <c r="EY11" i="1"/>
  <c r="EY15" i="1"/>
  <c r="EZ15" i="1"/>
  <c r="EU27" i="1"/>
  <c r="EW27" i="1"/>
  <c r="FA27" i="1"/>
  <c r="N27" i="1"/>
  <c r="EY10" i="1"/>
  <c r="EY13" i="1"/>
  <c r="EZ13" i="1"/>
  <c r="O27" i="1"/>
  <c r="EY9" i="1"/>
  <c r="EZ9" i="1"/>
  <c r="EY7" i="1"/>
  <c r="EY5" i="1"/>
  <c r="EZ5" i="1"/>
  <c r="EZ7" i="1"/>
  <c r="EZ17" i="1"/>
  <c r="EY6" i="1"/>
  <c r="EZ6" i="1"/>
  <c r="EY8" i="1"/>
  <c r="EZ8" i="1"/>
  <c r="EY12" i="1"/>
  <c r="EZ12" i="1"/>
  <c r="EY14" i="1"/>
  <c r="EZ14" i="1"/>
  <c r="EZ10" i="1"/>
  <c r="EY19" i="1"/>
  <c r="EZ19" i="1"/>
  <c r="EY20" i="1"/>
  <c r="EZ20" i="1"/>
  <c r="EY21" i="1"/>
  <c r="EZ21" i="1"/>
  <c r="EY22" i="1"/>
  <c r="EZ22" i="1"/>
  <c r="EY23" i="1"/>
  <c r="EZ23" i="1"/>
  <c r="EY4" i="1"/>
  <c r="EY16" i="1"/>
  <c r="EY25" i="1"/>
  <c r="EY18" i="1"/>
  <c r="CH4" i="1"/>
  <c r="CQ4" i="1"/>
  <c r="CZ4" i="1"/>
  <c r="DI4" i="1"/>
  <c r="ER24" i="1"/>
  <c r="CH16" i="1"/>
  <c r="CQ16" i="1"/>
  <c r="CZ16" i="1"/>
  <c r="DI16" i="1"/>
  <c r="ER25" i="1"/>
  <c r="CH18" i="1"/>
  <c r="CQ18" i="1"/>
  <c r="CZ18" i="1"/>
  <c r="DI18" i="1"/>
  <c r="ER26" i="1"/>
  <c r="ET27" i="1"/>
  <c r="ER27" i="1"/>
  <c r="EY26" i="1"/>
  <c r="EY24" i="1"/>
  <c r="EZ18" i="1"/>
  <c r="EZ26" i="1"/>
  <c r="EZ16" i="1"/>
  <c r="EZ25" i="1"/>
  <c r="EZ4" i="1"/>
  <c r="EY27" i="1"/>
  <c r="AF11" i="1"/>
  <c r="EZ11" i="1"/>
  <c r="EZ24" i="1"/>
  <c r="EZ27" i="1"/>
  <c r="ES24" i="1"/>
  <c r="ES27" i="1"/>
  <c r="Y24" i="1"/>
  <c r="Y27" i="1"/>
  <c r="AF27" i="1"/>
  <c r="AF24" i="1"/>
</calcChain>
</file>

<file path=xl/sharedStrings.xml><?xml version="1.0" encoding="utf-8"?>
<sst xmlns="http://schemas.openxmlformats.org/spreadsheetml/2006/main" count="244" uniqueCount="88">
  <si>
    <t>ACTUAL</t>
  </si>
  <si>
    <t>TOTAL</t>
  </si>
  <si>
    <t>STOCK</t>
  </si>
  <si>
    <t>PWT</t>
  </si>
  <si>
    <t>Target</t>
  </si>
  <si>
    <t>w1</t>
  </si>
  <si>
    <t>w2</t>
  </si>
  <si>
    <t>w3</t>
  </si>
  <si>
    <t>w4</t>
  </si>
  <si>
    <t>w5</t>
  </si>
  <si>
    <t>ttl</t>
  </si>
  <si>
    <t>%</t>
  </si>
  <si>
    <t>WEEK1</t>
  </si>
  <si>
    <t>WEEK2</t>
  </si>
  <si>
    <t>WEEK3</t>
  </si>
  <si>
    <t>WEEK4</t>
  </si>
  <si>
    <t>01 CC KARA 1/10/200 ML (CB)</t>
  </si>
  <si>
    <t>02 CC KARA 1/10/200 ML (TP)</t>
  </si>
  <si>
    <t>03 CC KARA 1/12/1000 ML</t>
  </si>
  <si>
    <t>04 CC 1/1/20 Kg</t>
  </si>
  <si>
    <t>05  CC Sun 1/12/200 ML (TP)</t>
  </si>
  <si>
    <t>06  CC Sun 1/12/200 ML (CB)</t>
  </si>
  <si>
    <t>07 CC SUN 1 / 12 / 1000 ML</t>
  </si>
  <si>
    <t>08 CC SUN 1 /36/ TCA 65 ML</t>
  </si>
  <si>
    <t>09 CC KARA 1/36/ TCA 65ML</t>
  </si>
  <si>
    <t>10 CC SUN 1/36/ TCA-Cube- 65ML</t>
  </si>
  <si>
    <t>11 CC KARA 1/36/ TCA-Cube- 65ML</t>
  </si>
  <si>
    <t>12 Kara CMP 1 x 15 - KSP (FC45)</t>
  </si>
  <si>
    <t>13 CMP 20 gr</t>
  </si>
  <si>
    <t>14 Kara CMP 1kg x 10 - KSP ( FC65 )</t>
  </si>
  <si>
    <t>Nata Decoco 1/24/360 Gr</t>
  </si>
  <si>
    <t>Nata Decoco 1/6/1000 Gr</t>
  </si>
  <si>
    <t>Nata Decoco 1/24/220 Ml</t>
  </si>
  <si>
    <t>Nata Decoco 1/6/1000 SLICES</t>
  </si>
  <si>
    <t>Nata Decoco 1/24/130 Ml</t>
  </si>
  <si>
    <t>Nata 1/6/1 KG Ember</t>
  </si>
  <si>
    <t>CC</t>
  </si>
  <si>
    <t>CMP</t>
  </si>
  <si>
    <t>NDC</t>
  </si>
  <si>
    <t xml:space="preserve">G. Total </t>
  </si>
  <si>
    <t>ESTIMASI</t>
  </si>
  <si>
    <t>SANTN</t>
  </si>
  <si>
    <t>SANTC</t>
  </si>
  <si>
    <t>SUNSN</t>
  </si>
  <si>
    <t>SUNSB</t>
  </si>
  <si>
    <t>SUTCN</t>
  </si>
  <si>
    <t>SUNCU</t>
  </si>
  <si>
    <t>SUNCP</t>
  </si>
  <si>
    <t>KSCON</t>
  </si>
  <si>
    <t>KSPLN</t>
  </si>
  <si>
    <t>NDCLY</t>
  </si>
  <si>
    <t>KSSCN</t>
  </si>
  <si>
    <t>NDCLK</t>
  </si>
  <si>
    <t>KASEM</t>
  </si>
  <si>
    <t>AGUS CANVAS</t>
  </si>
  <si>
    <t>AGUS TRI</t>
  </si>
  <si>
    <t>ANTO</t>
  </si>
  <si>
    <t>ARIFIN</t>
  </si>
  <si>
    <t>BAHTIAR</t>
  </si>
  <si>
    <t>DARSONO</t>
  </si>
  <si>
    <t>HERU</t>
  </si>
  <si>
    <t>PRIONO</t>
  </si>
  <si>
    <t>RACHMAN</t>
  </si>
  <si>
    <t>RUDI</t>
  </si>
  <si>
    <t>SUPRIYATNO</t>
  </si>
  <si>
    <t>TEGUH S.</t>
  </si>
  <si>
    <t>WARNO</t>
  </si>
  <si>
    <t>OTY</t>
  </si>
  <si>
    <t>suncp</t>
  </si>
  <si>
    <t>ndclk</t>
  </si>
  <si>
    <t>ndcly</t>
  </si>
  <si>
    <t>sunsn</t>
  </si>
  <si>
    <t>sutcn</t>
  </si>
  <si>
    <t>sunsb</t>
  </si>
  <si>
    <t>ITEM CODE</t>
  </si>
  <si>
    <t>WISNU</t>
  </si>
  <si>
    <t>NB:</t>
  </si>
  <si>
    <t>CC / in rupiah dalam juta</t>
  </si>
  <si>
    <t>CMP / in rupiah dalam juta</t>
  </si>
  <si>
    <t>NDC / in rupiah dalam juta</t>
  </si>
  <si>
    <t>G. Total  / in rupiah dalam juta</t>
  </si>
  <si>
    <t>santn</t>
  </si>
  <si>
    <t>santc</t>
  </si>
  <si>
    <t>kscon</t>
  </si>
  <si>
    <t>kspln</t>
  </si>
  <si>
    <t>ksscn</t>
  </si>
  <si>
    <t>kasem</t>
  </si>
  <si>
    <t>TARGET mei 2020 CV.CATRA UPAYA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</si>
</sst>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[$-409]d\-mmm\-yy;@"/>
    <numFmt numFmtId="168" formatCode="[$-409]mmm\-yy;@"/>
    <numFmt numFmtId="169" formatCode="_(* #,##0_);_(* \(#,##0\);_(* &quot;-&quot;??_);_(@_)"/>
    <numFmt numFmtId="170" formatCode="_(* #,##0.0_);_(* \(#,##0.0\);_(* &quot;-&quot;_);_(@_)"/>
    <numFmt numFmtId="171" formatCode="_(* #,##0_);_(* \(#,##0\);_(* \-_);_(@_)"/>
    <numFmt numFmtId="172" formatCode="0.000000"/>
    <numFmt numFmtId="173" formatCode="_(* #,##0.00_);_(* \(#,##0.00\);_(* \-??_);_(@_)"/>
    <numFmt numFmtId="174" formatCode="0.00000000000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rgb="FFFFFFFF"/>
      <name val="Calibri"/>
      <family val="2"/>
      <charset val="1"/>
    </font>
    <font>
      <sz val="11"/>
      <color indexed="20"/>
      <name val="Calibri"/>
      <family val="2"/>
    </font>
    <font>
      <sz val="11"/>
      <color rgb="FF9C0006"/>
      <name val="Calibri"/>
      <family val="2"/>
      <charset val="1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charset val="1"/>
    </font>
    <font>
      <b/>
      <sz val="11"/>
      <color indexed="9"/>
      <name val="Calibri"/>
      <family val="2"/>
    </font>
    <font>
      <b/>
      <sz val="11"/>
      <color rgb="FFFFFFFF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charset val="1"/>
    </font>
    <font>
      <sz val="18"/>
      <color indexed="8"/>
      <name val="Courier"/>
      <family val="3"/>
    </font>
    <font>
      <sz val="8"/>
      <color indexed="8"/>
      <name val="Courier"/>
      <family val="3"/>
    </font>
    <font>
      <i/>
      <sz val="12"/>
      <color indexed="8"/>
      <name val="Courier"/>
      <family val="3"/>
    </font>
    <font>
      <sz val="12"/>
      <color indexed="8"/>
      <name val="Courier"/>
      <family val="3"/>
    </font>
    <font>
      <sz val="11"/>
      <color indexed="17"/>
      <name val="Calibri"/>
      <family val="2"/>
    </font>
    <font>
      <sz val="11"/>
      <color rgb="FF006100"/>
      <name val="Calibri"/>
      <family val="2"/>
      <charset val="1"/>
    </font>
    <font>
      <b/>
      <sz val="15"/>
      <color indexed="56"/>
      <name val="Calibri"/>
      <family val="2"/>
    </font>
    <font>
      <b/>
      <sz val="15"/>
      <color rgb="FF1F4A7E"/>
      <name val="Calibri"/>
      <family val="2"/>
      <charset val="1"/>
    </font>
    <font>
      <b/>
      <sz val="13"/>
      <color indexed="56"/>
      <name val="Calibri"/>
      <family val="2"/>
    </font>
    <font>
      <b/>
      <sz val="13"/>
      <color rgb="FF1F4A7E"/>
      <name val="Calibri"/>
      <family val="2"/>
      <charset val="1"/>
    </font>
    <font>
      <b/>
      <sz val="11"/>
      <color indexed="56"/>
      <name val="Calibri"/>
      <family val="2"/>
    </font>
    <font>
      <b/>
      <sz val="11"/>
      <color rgb="FF1F4A7E"/>
      <name val="Calibri"/>
      <family val="2"/>
      <charset val="1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  <charset val="1"/>
    </font>
    <font>
      <sz val="11"/>
      <color indexed="52"/>
      <name val="Calibri"/>
      <family val="2"/>
    </font>
    <font>
      <sz val="11"/>
      <color rgb="FFFA7D00"/>
      <name val="Calibri"/>
      <family val="2"/>
      <charset val="1"/>
    </font>
    <font>
      <sz val="11"/>
      <color indexed="60"/>
      <name val="Calibri"/>
      <family val="2"/>
    </font>
    <font>
      <sz val="11"/>
      <color rgb="FF9C6500"/>
      <name val="Calibri"/>
      <family val="2"/>
      <charset val="1"/>
    </font>
    <font>
      <sz val="10"/>
      <name val="Trebuchet MS"/>
      <family val="2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charset val="1"/>
    </font>
    <font>
      <b/>
      <sz val="14"/>
      <color indexed="8"/>
      <name val="Microsoft Sans Serif"/>
      <family val="2"/>
    </font>
    <font>
      <sz val="9"/>
      <color indexed="8"/>
      <name val="ËÎÌå"/>
    </font>
    <font>
      <sz val="9"/>
      <color indexed="8"/>
      <name val="Arial"/>
      <family val="2"/>
    </font>
    <font>
      <sz val="8"/>
      <color indexed="8"/>
      <name val="MS Serif"/>
      <family val="1"/>
    </font>
    <font>
      <b/>
      <sz val="9"/>
      <color indexed="8"/>
      <name val="ºÚÌå"/>
    </font>
    <font>
      <b/>
      <sz val="18"/>
      <color indexed="56"/>
      <name val="Cambria"/>
      <family val="2"/>
    </font>
    <font>
      <b/>
      <sz val="18"/>
      <color rgb="FF1F4A7E"/>
      <name val="Cambria"/>
      <family val="2"/>
      <charset val="1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b/>
      <sz val="11"/>
      <color rgb="FF000000"/>
      <name val="Calibri"/>
      <family val="2"/>
      <charset val="1"/>
    </font>
    <font>
      <sz val="11"/>
      <color indexed="10"/>
      <name val="Calibri"/>
      <family val="2"/>
    </font>
    <font>
      <sz val="11"/>
      <color rgb="FFFF0000"/>
      <name val="Calibri"/>
      <family val="2"/>
      <charset val="1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rgb="FF96B3D7"/>
      </patternFill>
    </fill>
    <fill>
      <patternFill patternType="solid">
        <fgColor indexed="30"/>
        <bgColor indexed="64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rgb="FFB2A1C6"/>
      </patternFill>
    </fill>
    <fill>
      <patternFill patternType="solid">
        <fgColor indexed="20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rgb="FF94CDDD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rgb="FF5181BD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rgb="FFC0514D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rgb="FF9ABA58"/>
      </patternFill>
    </fill>
    <fill>
      <patternFill patternType="solid">
        <fgColor indexed="57"/>
        <bgColor indexed="64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rgb="FFF79544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</fills>
  <borders count="3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rgb="FFA6BFDD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738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>
      <protection locked="0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/>
    <xf numFmtId="168" fontId="6" fillId="18" borderId="0" applyNumberFormat="0" applyBorder="0" applyAlignment="0" applyProtection="0"/>
    <xf numFmtId="168" fontId="6" fillId="18" borderId="0" applyNumberFormat="0" applyBorder="0" applyAlignment="0" applyProtection="0"/>
    <xf numFmtId="168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168" fontId="6" fillId="18" borderId="0" applyNumberFormat="0" applyBorder="0" applyAlignment="0" applyProtection="0"/>
    <xf numFmtId="168" fontId="6" fillId="18" borderId="0" applyNumberFormat="0" applyBorder="0" applyAlignment="0" applyProtection="0"/>
    <xf numFmtId="168" fontId="6" fillId="18" borderId="0" applyNumberFormat="0" applyBorder="0" applyAlignment="0" applyProtection="0"/>
    <xf numFmtId="168" fontId="6" fillId="18" borderId="0" applyNumberFormat="0" applyBorder="0" applyAlignment="0" applyProtection="0"/>
    <xf numFmtId="168" fontId="6" fillId="18" borderId="0" applyNumberFormat="0" applyBorder="0" applyAlignment="0" applyProtection="0"/>
    <xf numFmtId="168" fontId="6" fillId="18" borderId="0" applyNumberFormat="0" applyBorder="0" applyAlignment="0" applyProtection="0"/>
    <xf numFmtId="168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168" fontId="6" fillId="21" borderId="0" applyNumberFormat="0" applyBorder="0" applyAlignment="0" applyProtection="0"/>
    <xf numFmtId="168" fontId="6" fillId="21" borderId="0" applyNumberFormat="0" applyBorder="0" applyAlignment="0" applyProtection="0"/>
    <xf numFmtId="168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168" fontId="6" fillId="21" borderId="0" applyNumberFormat="0" applyBorder="0" applyAlignment="0" applyProtection="0"/>
    <xf numFmtId="168" fontId="6" fillId="21" borderId="0" applyNumberFormat="0" applyBorder="0" applyAlignment="0" applyProtection="0"/>
    <xf numFmtId="168" fontId="6" fillId="21" borderId="0" applyNumberFormat="0" applyBorder="0" applyAlignment="0" applyProtection="0"/>
    <xf numFmtId="168" fontId="6" fillId="21" borderId="0" applyNumberFormat="0" applyBorder="0" applyAlignment="0" applyProtection="0"/>
    <xf numFmtId="168" fontId="6" fillId="21" borderId="0" applyNumberFormat="0" applyBorder="0" applyAlignment="0" applyProtection="0"/>
    <xf numFmtId="168" fontId="6" fillId="21" borderId="0" applyNumberFormat="0" applyBorder="0" applyAlignment="0" applyProtection="0"/>
    <xf numFmtId="168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168" fontId="6" fillId="24" borderId="0" applyNumberFormat="0" applyBorder="0" applyAlignment="0" applyProtection="0"/>
    <xf numFmtId="168" fontId="6" fillId="24" borderId="0" applyNumberFormat="0" applyBorder="0" applyAlignment="0" applyProtection="0"/>
    <xf numFmtId="168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168" fontId="6" fillId="24" borderId="0" applyNumberFormat="0" applyBorder="0" applyAlignment="0" applyProtection="0"/>
    <xf numFmtId="168" fontId="6" fillId="24" borderId="0" applyNumberFormat="0" applyBorder="0" applyAlignment="0" applyProtection="0"/>
    <xf numFmtId="168" fontId="6" fillId="24" borderId="0" applyNumberFormat="0" applyBorder="0" applyAlignment="0" applyProtection="0"/>
    <xf numFmtId="168" fontId="6" fillId="24" borderId="0" applyNumberFormat="0" applyBorder="0" applyAlignment="0" applyProtection="0"/>
    <xf numFmtId="168" fontId="6" fillId="24" borderId="0" applyNumberFormat="0" applyBorder="0" applyAlignment="0" applyProtection="0"/>
    <xf numFmtId="168" fontId="6" fillId="24" borderId="0" applyNumberFormat="0" applyBorder="0" applyAlignment="0" applyProtection="0"/>
    <xf numFmtId="168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13" borderId="0" applyNumberFormat="0" applyBorder="0" applyAlignment="0" applyProtection="0"/>
    <xf numFmtId="168" fontId="6" fillId="26" borderId="0" applyNumberFormat="0" applyBorder="0" applyAlignment="0" applyProtection="0"/>
    <xf numFmtId="168" fontId="6" fillId="26" borderId="0" applyNumberFormat="0" applyBorder="0" applyAlignment="0" applyProtection="0"/>
    <xf numFmtId="168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168" fontId="6" fillId="26" borderId="0" applyNumberFormat="0" applyBorder="0" applyAlignment="0" applyProtection="0"/>
    <xf numFmtId="168" fontId="6" fillId="26" borderId="0" applyNumberFormat="0" applyBorder="0" applyAlignment="0" applyProtection="0"/>
    <xf numFmtId="168" fontId="6" fillId="26" borderId="0" applyNumberFormat="0" applyBorder="0" applyAlignment="0" applyProtection="0"/>
    <xf numFmtId="168" fontId="6" fillId="26" borderId="0" applyNumberFormat="0" applyBorder="0" applyAlignment="0" applyProtection="0"/>
    <xf numFmtId="168" fontId="6" fillId="26" borderId="0" applyNumberFormat="0" applyBorder="0" applyAlignment="0" applyProtection="0"/>
    <xf numFmtId="168" fontId="6" fillId="26" borderId="0" applyNumberFormat="0" applyBorder="0" applyAlignment="0" applyProtection="0"/>
    <xf numFmtId="168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168" fontId="6" fillId="29" borderId="0" applyNumberFormat="0" applyBorder="0" applyAlignment="0" applyProtection="0"/>
    <xf numFmtId="168" fontId="6" fillId="29" borderId="0" applyNumberFormat="0" applyBorder="0" applyAlignment="0" applyProtection="0"/>
    <xf numFmtId="168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168" fontId="6" fillId="29" borderId="0" applyNumberFormat="0" applyBorder="0" applyAlignment="0" applyProtection="0"/>
    <xf numFmtId="168" fontId="6" fillId="29" borderId="0" applyNumberFormat="0" applyBorder="0" applyAlignment="0" applyProtection="0"/>
    <xf numFmtId="168" fontId="6" fillId="29" borderId="0" applyNumberFormat="0" applyBorder="0" applyAlignment="0" applyProtection="0"/>
    <xf numFmtId="168" fontId="6" fillId="29" borderId="0" applyNumberFormat="0" applyBorder="0" applyAlignment="0" applyProtection="0"/>
    <xf numFmtId="168" fontId="6" fillId="29" borderId="0" applyNumberFormat="0" applyBorder="0" applyAlignment="0" applyProtection="0"/>
    <xf numFmtId="168" fontId="6" fillId="29" borderId="0" applyNumberFormat="0" applyBorder="0" applyAlignment="0" applyProtection="0"/>
    <xf numFmtId="168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8" fontId="6" fillId="32" borderId="0" applyNumberFormat="0" applyBorder="0" applyAlignment="0" applyProtection="0"/>
    <xf numFmtId="168" fontId="6" fillId="32" borderId="0" applyNumberFormat="0" applyBorder="0" applyAlignment="0" applyProtection="0"/>
    <xf numFmtId="168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168" fontId="6" fillId="32" borderId="0" applyNumberFormat="0" applyBorder="0" applyAlignment="0" applyProtection="0"/>
    <xf numFmtId="168" fontId="6" fillId="32" borderId="0" applyNumberFormat="0" applyBorder="0" applyAlignment="0" applyProtection="0"/>
    <xf numFmtId="168" fontId="6" fillId="32" borderId="0" applyNumberFormat="0" applyBorder="0" applyAlignment="0" applyProtection="0"/>
    <xf numFmtId="168" fontId="6" fillId="32" borderId="0" applyNumberFormat="0" applyBorder="0" applyAlignment="0" applyProtection="0"/>
    <xf numFmtId="168" fontId="6" fillId="32" borderId="0" applyNumberFormat="0" applyBorder="0" applyAlignment="0" applyProtection="0"/>
    <xf numFmtId="168" fontId="6" fillId="32" borderId="0" applyNumberFormat="0" applyBorder="0" applyAlignment="0" applyProtection="0"/>
    <xf numFmtId="168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168" fontId="6" fillId="35" borderId="0" applyNumberFormat="0" applyBorder="0" applyAlignment="0" applyProtection="0"/>
    <xf numFmtId="168" fontId="6" fillId="35" borderId="0" applyNumberFormat="0" applyBorder="0" applyAlignment="0" applyProtection="0"/>
    <xf numFmtId="168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168" fontId="6" fillId="35" borderId="0" applyNumberFormat="0" applyBorder="0" applyAlignment="0" applyProtection="0"/>
    <xf numFmtId="168" fontId="6" fillId="35" borderId="0" applyNumberFormat="0" applyBorder="0" applyAlignment="0" applyProtection="0"/>
    <xf numFmtId="168" fontId="6" fillId="35" borderId="0" applyNumberFormat="0" applyBorder="0" applyAlignment="0" applyProtection="0"/>
    <xf numFmtId="168" fontId="6" fillId="35" borderId="0" applyNumberFormat="0" applyBorder="0" applyAlignment="0" applyProtection="0"/>
    <xf numFmtId="168" fontId="6" fillId="35" borderId="0" applyNumberFormat="0" applyBorder="0" applyAlignment="0" applyProtection="0"/>
    <xf numFmtId="168" fontId="6" fillId="35" borderId="0" applyNumberFormat="0" applyBorder="0" applyAlignment="0" applyProtection="0"/>
    <xf numFmtId="168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168" fontId="6" fillId="38" borderId="0" applyNumberFormat="0" applyBorder="0" applyAlignment="0" applyProtection="0"/>
    <xf numFmtId="168" fontId="6" fillId="38" borderId="0" applyNumberFormat="0" applyBorder="0" applyAlignment="0" applyProtection="0"/>
    <xf numFmtId="168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168" fontId="6" fillId="38" borderId="0" applyNumberFormat="0" applyBorder="0" applyAlignment="0" applyProtection="0"/>
    <xf numFmtId="168" fontId="6" fillId="38" borderId="0" applyNumberFormat="0" applyBorder="0" applyAlignment="0" applyProtection="0"/>
    <xf numFmtId="168" fontId="6" fillId="38" borderId="0" applyNumberFormat="0" applyBorder="0" applyAlignment="0" applyProtection="0"/>
    <xf numFmtId="168" fontId="6" fillId="38" borderId="0" applyNumberFormat="0" applyBorder="0" applyAlignment="0" applyProtection="0"/>
    <xf numFmtId="168" fontId="6" fillId="38" borderId="0" applyNumberFormat="0" applyBorder="0" applyAlignment="0" applyProtection="0"/>
    <xf numFmtId="168" fontId="6" fillId="38" borderId="0" applyNumberFormat="0" applyBorder="0" applyAlignment="0" applyProtection="0"/>
    <xf numFmtId="168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168" fontId="6" fillId="41" borderId="0" applyNumberFormat="0" applyBorder="0" applyAlignment="0" applyProtection="0"/>
    <xf numFmtId="168" fontId="6" fillId="41" borderId="0" applyNumberFormat="0" applyBorder="0" applyAlignment="0" applyProtection="0"/>
    <xf numFmtId="168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168" fontId="6" fillId="41" borderId="0" applyNumberFormat="0" applyBorder="0" applyAlignment="0" applyProtection="0"/>
    <xf numFmtId="168" fontId="6" fillId="41" borderId="0" applyNumberFormat="0" applyBorder="0" applyAlignment="0" applyProtection="0"/>
    <xf numFmtId="168" fontId="6" fillId="41" borderId="0" applyNumberFormat="0" applyBorder="0" applyAlignment="0" applyProtection="0"/>
    <xf numFmtId="168" fontId="6" fillId="41" borderId="0" applyNumberFormat="0" applyBorder="0" applyAlignment="0" applyProtection="0"/>
    <xf numFmtId="168" fontId="6" fillId="41" borderId="0" applyNumberFormat="0" applyBorder="0" applyAlignment="0" applyProtection="0"/>
    <xf numFmtId="168" fontId="6" fillId="41" borderId="0" applyNumberFormat="0" applyBorder="0" applyAlignment="0" applyProtection="0"/>
    <xf numFmtId="168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11" borderId="0" applyNumberFormat="0" applyBorder="0" applyAlignment="0" applyProtection="0"/>
    <xf numFmtId="168" fontId="6" fillId="26" borderId="0" applyNumberFormat="0" applyBorder="0" applyAlignment="0" applyProtection="0"/>
    <xf numFmtId="168" fontId="6" fillId="26" borderId="0" applyNumberFormat="0" applyBorder="0" applyAlignment="0" applyProtection="0"/>
    <xf numFmtId="168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168" fontId="6" fillId="26" borderId="0" applyNumberFormat="0" applyBorder="0" applyAlignment="0" applyProtection="0"/>
    <xf numFmtId="168" fontId="6" fillId="26" borderId="0" applyNumberFormat="0" applyBorder="0" applyAlignment="0" applyProtection="0"/>
    <xf numFmtId="168" fontId="6" fillId="26" borderId="0" applyNumberFormat="0" applyBorder="0" applyAlignment="0" applyProtection="0"/>
    <xf numFmtId="168" fontId="6" fillId="26" borderId="0" applyNumberFormat="0" applyBorder="0" applyAlignment="0" applyProtection="0"/>
    <xf numFmtId="168" fontId="6" fillId="26" borderId="0" applyNumberFormat="0" applyBorder="0" applyAlignment="0" applyProtection="0"/>
    <xf numFmtId="168" fontId="6" fillId="26" borderId="0" applyNumberFormat="0" applyBorder="0" applyAlignment="0" applyProtection="0"/>
    <xf numFmtId="168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168" fontId="6" fillId="35" borderId="0" applyNumberFormat="0" applyBorder="0" applyAlignment="0" applyProtection="0"/>
    <xf numFmtId="168" fontId="6" fillId="35" borderId="0" applyNumberFormat="0" applyBorder="0" applyAlignment="0" applyProtection="0"/>
    <xf numFmtId="168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168" fontId="6" fillId="35" borderId="0" applyNumberFormat="0" applyBorder="0" applyAlignment="0" applyProtection="0"/>
    <xf numFmtId="168" fontId="6" fillId="35" borderId="0" applyNumberFormat="0" applyBorder="0" applyAlignment="0" applyProtection="0"/>
    <xf numFmtId="168" fontId="6" fillId="35" borderId="0" applyNumberFormat="0" applyBorder="0" applyAlignment="0" applyProtection="0"/>
    <xf numFmtId="168" fontId="6" fillId="35" borderId="0" applyNumberFormat="0" applyBorder="0" applyAlignment="0" applyProtection="0"/>
    <xf numFmtId="168" fontId="6" fillId="35" borderId="0" applyNumberFormat="0" applyBorder="0" applyAlignment="0" applyProtection="0"/>
    <xf numFmtId="168" fontId="6" fillId="35" borderId="0" applyNumberFormat="0" applyBorder="0" applyAlignment="0" applyProtection="0"/>
    <xf numFmtId="168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168" fontId="6" fillId="43" borderId="0" applyNumberFormat="0" applyBorder="0" applyAlignment="0" applyProtection="0"/>
    <xf numFmtId="168" fontId="6" fillId="43" borderId="0" applyNumberFormat="0" applyBorder="0" applyAlignment="0" applyProtection="0"/>
    <xf numFmtId="168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168" fontId="6" fillId="43" borderId="0" applyNumberFormat="0" applyBorder="0" applyAlignment="0" applyProtection="0"/>
    <xf numFmtId="168" fontId="6" fillId="43" borderId="0" applyNumberFormat="0" applyBorder="0" applyAlignment="0" applyProtection="0"/>
    <xf numFmtId="168" fontId="6" fillId="43" borderId="0" applyNumberFormat="0" applyBorder="0" applyAlignment="0" applyProtection="0"/>
    <xf numFmtId="168" fontId="6" fillId="43" borderId="0" applyNumberFormat="0" applyBorder="0" applyAlignment="0" applyProtection="0"/>
    <xf numFmtId="168" fontId="6" fillId="43" borderId="0" applyNumberFormat="0" applyBorder="0" applyAlignment="0" applyProtection="0"/>
    <xf numFmtId="168" fontId="6" fillId="43" borderId="0" applyNumberFormat="0" applyBorder="0" applyAlignment="0" applyProtection="0"/>
    <xf numFmtId="168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168" fontId="7" fillId="46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168" fontId="7" fillId="46" borderId="0" applyNumberFormat="0" applyBorder="0" applyAlignment="0" applyProtection="0"/>
    <xf numFmtId="0" fontId="8" fillId="48" borderId="0" applyNumberFormat="0" applyBorder="0" applyAlignment="0" applyProtection="0"/>
    <xf numFmtId="168" fontId="7" fillId="46" borderId="0" applyNumberFormat="0" applyBorder="0" applyAlignment="0" applyProtection="0"/>
    <xf numFmtId="168" fontId="7" fillId="46" borderId="0" applyNumberFormat="0" applyBorder="0" applyAlignment="0" applyProtection="0"/>
    <xf numFmtId="0" fontId="7" fillId="47" borderId="0" applyNumberFormat="0" applyBorder="0" applyAlignment="0" applyProtection="0"/>
    <xf numFmtId="0" fontId="7" fillId="49" borderId="0" applyNumberFormat="0" applyBorder="0" applyAlignment="0" applyProtection="0"/>
    <xf numFmtId="168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168" fontId="7" fillId="38" borderId="0" applyNumberFormat="0" applyBorder="0" applyAlignment="0" applyProtection="0"/>
    <xf numFmtId="0" fontId="8" fillId="50" borderId="0" applyNumberFormat="0" applyBorder="0" applyAlignment="0" applyProtection="0"/>
    <xf numFmtId="168" fontId="7" fillId="38" borderId="0" applyNumberFormat="0" applyBorder="0" applyAlignment="0" applyProtection="0"/>
    <xf numFmtId="168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168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168" fontId="7" fillId="41" borderId="0" applyNumberFormat="0" applyBorder="0" applyAlignment="0" applyProtection="0"/>
    <xf numFmtId="0" fontId="8" fillId="51" borderId="0" applyNumberFormat="0" applyBorder="0" applyAlignment="0" applyProtection="0"/>
    <xf numFmtId="168" fontId="7" fillId="41" borderId="0" applyNumberFormat="0" applyBorder="0" applyAlignment="0" applyProtection="0"/>
    <xf numFmtId="168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11" borderId="0" applyNumberFormat="0" applyBorder="0" applyAlignment="0" applyProtection="0"/>
    <xf numFmtId="168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168" fontId="7" fillId="52" borderId="0" applyNumberFormat="0" applyBorder="0" applyAlignment="0" applyProtection="0"/>
    <xf numFmtId="0" fontId="8" fillId="54" borderId="0" applyNumberFormat="0" applyBorder="0" applyAlignment="0" applyProtection="0"/>
    <xf numFmtId="168" fontId="7" fillId="52" borderId="0" applyNumberFormat="0" applyBorder="0" applyAlignment="0" applyProtection="0"/>
    <xf numFmtId="168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5" borderId="0" applyNumberFormat="0" applyBorder="0" applyAlignment="0" applyProtection="0"/>
    <xf numFmtId="168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168" fontId="7" fillId="56" borderId="0" applyNumberFormat="0" applyBorder="0" applyAlignment="0" applyProtection="0"/>
    <xf numFmtId="0" fontId="8" fillId="58" borderId="0" applyNumberFormat="0" applyBorder="0" applyAlignment="0" applyProtection="0"/>
    <xf numFmtId="168" fontId="7" fillId="56" borderId="0" applyNumberFormat="0" applyBorder="0" applyAlignment="0" applyProtection="0"/>
    <xf numFmtId="168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59" borderId="0" applyNumberFormat="0" applyBorder="0" applyAlignment="0" applyProtection="0"/>
    <xf numFmtId="168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168" fontId="7" fillId="60" borderId="0" applyNumberFormat="0" applyBorder="0" applyAlignment="0" applyProtection="0"/>
    <xf numFmtId="168" fontId="7" fillId="60" borderId="0" applyNumberFormat="0" applyBorder="0" applyAlignment="0" applyProtection="0"/>
    <xf numFmtId="168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2" borderId="0" applyNumberFormat="0" applyBorder="0" applyAlignment="0" applyProtection="0"/>
    <xf numFmtId="168" fontId="7" fillId="63" borderId="0" applyNumberFormat="0" applyBorder="0" applyAlignment="0" applyProtection="0"/>
    <xf numFmtId="168" fontId="7" fillId="63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168" fontId="7" fillId="63" borderId="0" applyNumberFormat="0" applyBorder="0" applyAlignment="0" applyProtection="0"/>
    <xf numFmtId="0" fontId="8" fillId="65" borderId="0" applyNumberFormat="0" applyBorder="0" applyAlignment="0" applyProtection="0"/>
    <xf numFmtId="168" fontId="7" fillId="63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6" borderId="0" applyNumberFormat="0" applyBorder="0" applyAlignment="0" applyProtection="0"/>
    <xf numFmtId="168" fontId="7" fillId="67" borderId="0" applyNumberFormat="0" applyBorder="0" applyAlignment="0" applyProtection="0"/>
    <xf numFmtId="168" fontId="7" fillId="67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168" fontId="7" fillId="67" borderId="0" applyNumberFormat="0" applyBorder="0" applyAlignment="0" applyProtection="0"/>
    <xf numFmtId="0" fontId="8" fillId="69" borderId="0" applyNumberFormat="0" applyBorder="0" applyAlignment="0" applyProtection="0"/>
    <xf numFmtId="168" fontId="7" fillId="67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70" borderId="0" applyNumberFormat="0" applyBorder="0" applyAlignment="0" applyProtection="0"/>
    <xf numFmtId="168" fontId="7" fillId="71" borderId="0" applyNumberFormat="0" applyBorder="0" applyAlignment="0" applyProtection="0"/>
    <xf numFmtId="168" fontId="7" fillId="71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168" fontId="7" fillId="71" borderId="0" applyNumberFormat="0" applyBorder="0" applyAlignment="0" applyProtection="0"/>
    <xf numFmtId="0" fontId="8" fillId="73" borderId="0" applyNumberFormat="0" applyBorder="0" applyAlignment="0" applyProtection="0"/>
    <xf numFmtId="168" fontId="7" fillId="71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4" borderId="0" applyNumberFormat="0" applyBorder="0" applyAlignment="0" applyProtection="0"/>
    <xf numFmtId="168" fontId="7" fillId="52" borderId="0" applyNumberFormat="0" applyBorder="0" applyAlignment="0" applyProtection="0"/>
    <xf numFmtId="168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168" fontId="7" fillId="52" borderId="0" applyNumberFormat="0" applyBorder="0" applyAlignment="0" applyProtection="0"/>
    <xf numFmtId="0" fontId="8" fillId="75" borderId="0" applyNumberFormat="0" applyBorder="0" applyAlignment="0" applyProtection="0"/>
    <xf numFmtId="168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5" borderId="0" applyNumberFormat="0" applyBorder="0" applyAlignment="0" applyProtection="0"/>
    <xf numFmtId="168" fontId="7" fillId="56" borderId="0" applyNumberFormat="0" applyBorder="0" applyAlignment="0" applyProtection="0"/>
    <xf numFmtId="168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168" fontId="7" fillId="56" borderId="0" applyNumberFormat="0" applyBorder="0" applyAlignment="0" applyProtection="0"/>
    <xf numFmtId="0" fontId="8" fillId="76" borderId="0" applyNumberFormat="0" applyBorder="0" applyAlignment="0" applyProtection="0"/>
    <xf numFmtId="168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9" borderId="0" applyNumberFormat="0" applyBorder="0" applyAlignment="0" applyProtection="0"/>
    <xf numFmtId="168" fontId="7" fillId="77" borderId="0" applyNumberFormat="0" applyBorder="0" applyAlignment="0" applyProtection="0"/>
    <xf numFmtId="168" fontId="7" fillId="77" borderId="0" applyNumberFormat="0" applyBorder="0" applyAlignment="0" applyProtection="0"/>
    <xf numFmtId="0" fontId="7" fillId="78" borderId="0" applyNumberFormat="0" applyBorder="0" applyAlignment="0" applyProtection="0"/>
    <xf numFmtId="0" fontId="7" fillId="78" borderId="0" applyNumberFormat="0" applyBorder="0" applyAlignment="0" applyProtection="0"/>
    <xf numFmtId="0" fontId="7" fillId="78" borderId="0" applyNumberFormat="0" applyBorder="0" applyAlignment="0" applyProtection="0"/>
    <xf numFmtId="168" fontId="7" fillId="77" borderId="0" applyNumberFormat="0" applyBorder="0" applyAlignment="0" applyProtection="0"/>
    <xf numFmtId="0" fontId="8" fillId="79" borderId="0" applyNumberFormat="0" applyBorder="0" applyAlignment="0" applyProtection="0"/>
    <xf numFmtId="168" fontId="7" fillId="77" borderId="0" applyNumberFormat="0" applyBorder="0" applyAlignment="0" applyProtection="0"/>
    <xf numFmtId="0" fontId="7" fillId="78" borderId="0" applyNumberFormat="0" applyBorder="0" applyAlignment="0" applyProtection="0"/>
    <xf numFmtId="0" fontId="7" fillId="78" borderId="0" applyNumberFormat="0" applyBorder="0" applyAlignment="0" applyProtection="0"/>
    <xf numFmtId="0" fontId="7" fillId="80" borderId="0" applyNumberFormat="0" applyBorder="0" applyAlignment="0" applyProtection="0"/>
    <xf numFmtId="168" fontId="9" fillId="21" borderId="0" applyNumberFormat="0" applyBorder="0" applyAlignment="0" applyProtection="0"/>
    <xf numFmtId="168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8" fontId="9" fillId="21" borderId="0" applyNumberFormat="0" applyBorder="0" applyAlignment="0" applyProtection="0"/>
    <xf numFmtId="0" fontId="10" fillId="3" borderId="0" applyNumberFormat="0" applyBorder="0" applyAlignment="0" applyProtection="0"/>
    <xf numFmtId="168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168" fontId="11" fillId="81" borderId="16" applyNumberFormat="0" applyAlignment="0" applyProtection="0"/>
    <xf numFmtId="168" fontId="11" fillId="81" borderId="16" applyNumberFormat="0" applyAlignment="0" applyProtection="0"/>
    <xf numFmtId="0" fontId="11" fillId="82" borderId="16" applyNumberFormat="0" applyAlignment="0" applyProtection="0"/>
    <xf numFmtId="0" fontId="11" fillId="82" borderId="16" applyNumberFormat="0" applyAlignment="0" applyProtection="0"/>
    <xf numFmtId="0" fontId="11" fillId="82" borderId="16" applyNumberFormat="0" applyAlignment="0" applyProtection="0"/>
    <xf numFmtId="168" fontId="11" fillId="81" borderId="16" applyNumberFormat="0" applyAlignment="0" applyProtection="0"/>
    <xf numFmtId="0" fontId="12" fillId="6" borderId="1" applyNumberFormat="0" applyAlignment="0" applyProtection="0"/>
    <xf numFmtId="168" fontId="11" fillId="81" borderId="16" applyNumberFormat="0" applyAlignment="0" applyProtection="0"/>
    <xf numFmtId="0" fontId="11" fillId="82" borderId="16" applyNumberFormat="0" applyAlignment="0" applyProtection="0"/>
    <xf numFmtId="0" fontId="11" fillId="82" borderId="16" applyNumberFormat="0" applyAlignment="0" applyProtection="0"/>
    <xf numFmtId="0" fontId="11" fillId="83" borderId="16" applyNumberFormat="0" applyAlignment="0" applyProtection="0"/>
    <xf numFmtId="168" fontId="13" fillId="84" borderId="17" applyNumberFormat="0" applyAlignment="0" applyProtection="0"/>
    <xf numFmtId="168" fontId="13" fillId="84" borderId="17" applyNumberFormat="0" applyAlignment="0" applyProtection="0"/>
    <xf numFmtId="0" fontId="13" fillId="85" borderId="17" applyNumberFormat="0" applyAlignment="0" applyProtection="0"/>
    <xf numFmtId="0" fontId="13" fillId="85" borderId="17" applyNumberFormat="0" applyAlignment="0" applyProtection="0"/>
    <xf numFmtId="0" fontId="13" fillId="85" borderId="17" applyNumberFormat="0" applyAlignment="0" applyProtection="0"/>
    <xf numFmtId="168" fontId="13" fillId="84" borderId="17" applyNumberFormat="0" applyAlignment="0" applyProtection="0"/>
    <xf numFmtId="0" fontId="14" fillId="7" borderId="4" applyNumberFormat="0" applyAlignment="0" applyProtection="0"/>
    <xf numFmtId="168" fontId="13" fillId="84" borderId="17" applyNumberFormat="0" applyAlignment="0" applyProtection="0"/>
    <xf numFmtId="0" fontId="13" fillId="85" borderId="17" applyNumberFormat="0" applyAlignment="0" applyProtection="0"/>
    <xf numFmtId="0" fontId="13" fillId="85" borderId="17" applyNumberFormat="0" applyAlignment="0" applyProtection="0"/>
    <xf numFmtId="0" fontId="13" fillId="86" borderId="17" applyNumberFormat="0" applyAlignment="0" applyProtection="0"/>
    <xf numFmtId="164" fontId="15" fillId="0" borderId="0" applyFont="0" applyFill="0" applyBorder="0" applyAlignment="0" applyProtection="0"/>
    <xf numFmtId="164" fontId="2" fillId="0" borderId="0">
      <alignment vertical="top"/>
      <protection locked="0"/>
    </xf>
    <xf numFmtId="164" fontId="2" fillId="0" borderId="0">
      <alignment vertical="top"/>
      <protection locked="0"/>
    </xf>
    <xf numFmtId="164" fontId="6" fillId="0" borderId="0">
      <alignment vertical="top"/>
      <protection locked="0"/>
    </xf>
    <xf numFmtId="164" fontId="2" fillId="0" borderId="0">
      <alignment vertical="top"/>
      <protection locked="0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>
      <alignment vertical="top"/>
      <protection locked="0"/>
    </xf>
    <xf numFmtId="164" fontId="2" fillId="0" borderId="0">
      <protection locked="0"/>
    </xf>
    <xf numFmtId="164" fontId="16" fillId="0" borderId="0" applyFont="0" applyFill="0" applyBorder="0" applyAlignment="0" applyProtection="0"/>
    <xf numFmtId="171" fontId="16" fillId="0" borderId="0" applyFill="0" applyBorder="0" applyAlignment="0" applyProtection="0"/>
    <xf numFmtId="172" fontId="16" fillId="0" borderId="0" applyFill="0" applyBorder="0" applyAlignment="0" applyProtection="0"/>
    <xf numFmtId="164" fontId="16" fillId="0" borderId="0" applyFont="0" applyFill="0" applyBorder="0" applyAlignment="0" applyProtection="0"/>
    <xf numFmtId="171" fontId="16" fillId="0" borderId="0" applyFill="0" applyBorder="0" applyAlignment="0" applyProtection="0"/>
    <xf numFmtId="164" fontId="1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>
      <alignment vertical="top"/>
      <protection locked="0"/>
    </xf>
    <xf numFmtId="173" fontId="2" fillId="0" borderId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" fillId="0" borderId="0">
      <protection locked="0"/>
    </xf>
    <xf numFmtId="166" fontId="2" fillId="0" borderId="0">
      <alignment vertical="top"/>
      <protection locked="0"/>
    </xf>
    <xf numFmtId="166" fontId="2" fillId="0" borderId="0" applyFont="0" applyFill="0" applyBorder="0" applyAlignment="0" applyProtection="0"/>
    <xf numFmtId="173" fontId="16" fillId="0" borderId="0" applyFill="0" applyBorder="0" applyAlignment="0" applyProtection="0"/>
    <xf numFmtId="173" fontId="16" fillId="0" borderId="0" applyFill="0" applyBorder="0" applyAlignment="0" applyProtection="0"/>
    <xf numFmtId="166" fontId="2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6" fillId="0" borderId="0" applyFont="0" applyFill="0" applyBorder="0" applyAlignment="0" applyProtection="0"/>
    <xf numFmtId="173" fontId="6" fillId="0" borderId="0" applyBorder="0" applyProtection="0"/>
    <xf numFmtId="166" fontId="2" fillId="0" borderId="0" applyFont="0" applyFill="0" applyBorder="0" applyAlignment="0" applyProtection="0"/>
    <xf numFmtId="166" fontId="16" fillId="0" borderId="0" applyFont="0" applyFill="0" applyBorder="0" applyAlignment="0" applyProtection="0"/>
    <xf numFmtId="173" fontId="6" fillId="0" borderId="0" applyBorder="0" applyProtection="0"/>
    <xf numFmtId="166" fontId="16" fillId="0" borderId="0" applyFont="0" applyFill="0" applyBorder="0" applyAlignment="0" applyProtection="0"/>
    <xf numFmtId="173" fontId="6" fillId="0" borderId="0" applyBorder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7" fillId="0" borderId="0">
      <protection locked="0"/>
    </xf>
    <xf numFmtId="166" fontId="6" fillId="0" borderId="0" applyFont="0" applyFill="0" applyBorder="0" applyAlignment="0" applyProtection="0"/>
    <xf numFmtId="173" fontId="16" fillId="0" borderId="0" applyFill="0" applyBorder="0" applyAlignment="0" applyProtection="0"/>
    <xf numFmtId="174" fontId="16" fillId="0" borderId="0" applyFill="0" applyBorder="0" applyAlignment="0" applyProtection="0"/>
    <xf numFmtId="166" fontId="6" fillId="0" borderId="0" applyFont="0" applyFill="0" applyBorder="0" applyAlignment="0" applyProtection="0"/>
    <xf numFmtId="173" fontId="16" fillId="0" borderId="0" applyFill="0" applyBorder="0" applyAlignment="0" applyProtection="0"/>
    <xf numFmtId="166" fontId="6" fillId="0" borderId="0" applyFont="0" applyFill="0" applyBorder="0" applyAlignment="0" applyProtection="0"/>
    <xf numFmtId="173" fontId="16" fillId="0" borderId="0" applyFill="0" applyBorder="0" applyAlignment="0" applyProtection="0"/>
    <xf numFmtId="166" fontId="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>
      <alignment vertical="top"/>
      <protection locked="0"/>
    </xf>
    <xf numFmtId="166" fontId="6" fillId="0" borderId="0">
      <alignment vertical="top"/>
      <protection locked="0"/>
    </xf>
    <xf numFmtId="166" fontId="6" fillId="0" borderId="0" applyFont="0" applyFill="0" applyBorder="0" applyAlignment="0" applyProtection="0"/>
    <xf numFmtId="173" fontId="16" fillId="0" borderId="0" applyFill="0" applyBorder="0" applyAlignment="0" applyProtection="0"/>
    <xf numFmtId="173" fontId="16" fillId="0" borderId="0" applyFill="0" applyBorder="0" applyAlignment="0" applyProtection="0"/>
    <xf numFmtId="173" fontId="16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0">
      <protection locked="0"/>
    </xf>
    <xf numFmtId="168" fontId="20" fillId="0" borderId="0">
      <protection locked="0"/>
    </xf>
    <xf numFmtId="168" fontId="20" fillId="0" borderId="0">
      <protection locked="0"/>
    </xf>
    <xf numFmtId="168" fontId="20" fillId="0" borderId="0">
      <protection locked="0"/>
    </xf>
    <xf numFmtId="168" fontId="20" fillId="0" borderId="0">
      <protection locked="0"/>
    </xf>
    <xf numFmtId="168" fontId="20" fillId="0" borderId="0">
      <protection locked="0"/>
    </xf>
    <xf numFmtId="168" fontId="20" fillId="0" borderId="0">
      <protection locked="0"/>
    </xf>
    <xf numFmtId="0" fontId="21" fillId="0" borderId="0">
      <protection locked="0"/>
    </xf>
    <xf numFmtId="168" fontId="21" fillId="0" borderId="0">
      <protection locked="0"/>
    </xf>
    <xf numFmtId="168" fontId="21" fillId="0" borderId="0">
      <protection locked="0"/>
    </xf>
    <xf numFmtId="168" fontId="21" fillId="0" borderId="0">
      <protection locked="0"/>
    </xf>
    <xf numFmtId="168" fontId="21" fillId="0" borderId="0">
      <protection locked="0"/>
    </xf>
    <xf numFmtId="168" fontId="21" fillId="0" borderId="0">
      <protection locked="0"/>
    </xf>
    <xf numFmtId="168" fontId="21" fillId="0" borderId="0">
      <protection locked="0"/>
    </xf>
    <xf numFmtId="0" fontId="22" fillId="0" borderId="0">
      <protection locked="0"/>
    </xf>
    <xf numFmtId="168" fontId="22" fillId="0" borderId="0">
      <protection locked="0"/>
    </xf>
    <xf numFmtId="168" fontId="22" fillId="0" borderId="0">
      <protection locked="0"/>
    </xf>
    <xf numFmtId="168" fontId="22" fillId="0" borderId="0">
      <protection locked="0"/>
    </xf>
    <xf numFmtId="168" fontId="22" fillId="0" borderId="0">
      <protection locked="0"/>
    </xf>
    <xf numFmtId="168" fontId="22" fillId="0" borderId="0">
      <protection locked="0"/>
    </xf>
    <xf numFmtId="168" fontId="22" fillId="0" borderId="0">
      <protection locked="0"/>
    </xf>
    <xf numFmtId="0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20" fillId="0" borderId="0">
      <protection locked="0"/>
    </xf>
    <xf numFmtId="168" fontId="20" fillId="0" borderId="0">
      <protection locked="0"/>
    </xf>
    <xf numFmtId="168" fontId="20" fillId="0" borderId="0">
      <protection locked="0"/>
    </xf>
    <xf numFmtId="168" fontId="20" fillId="0" borderId="0">
      <protection locked="0"/>
    </xf>
    <xf numFmtId="168" fontId="20" fillId="0" borderId="0">
      <protection locked="0"/>
    </xf>
    <xf numFmtId="168" fontId="20" fillId="0" borderId="0">
      <protection locked="0"/>
    </xf>
    <xf numFmtId="168" fontId="20" fillId="0" borderId="0">
      <protection locked="0"/>
    </xf>
    <xf numFmtId="0" fontId="21" fillId="0" borderId="0">
      <protection locked="0"/>
    </xf>
    <xf numFmtId="168" fontId="21" fillId="0" borderId="0">
      <protection locked="0"/>
    </xf>
    <xf numFmtId="168" fontId="21" fillId="0" borderId="0">
      <protection locked="0"/>
    </xf>
    <xf numFmtId="168" fontId="21" fillId="0" borderId="0">
      <protection locked="0"/>
    </xf>
    <xf numFmtId="168" fontId="21" fillId="0" borderId="0">
      <protection locked="0"/>
    </xf>
    <xf numFmtId="168" fontId="21" fillId="0" borderId="0">
      <protection locked="0"/>
    </xf>
    <xf numFmtId="168" fontId="21" fillId="0" borderId="0">
      <protection locked="0"/>
    </xf>
    <xf numFmtId="0" fontId="22" fillId="0" borderId="0">
      <protection locked="0"/>
    </xf>
    <xf numFmtId="168" fontId="22" fillId="0" borderId="0">
      <protection locked="0"/>
    </xf>
    <xf numFmtId="168" fontId="22" fillId="0" borderId="0">
      <protection locked="0"/>
    </xf>
    <xf numFmtId="168" fontId="22" fillId="0" borderId="0">
      <protection locked="0"/>
    </xf>
    <xf numFmtId="168" fontId="22" fillId="0" borderId="0">
      <protection locked="0"/>
    </xf>
    <xf numFmtId="168" fontId="22" fillId="0" borderId="0">
      <protection locked="0"/>
    </xf>
    <xf numFmtId="168" fontId="22" fillId="0" borderId="0">
      <protection locked="0"/>
    </xf>
    <xf numFmtId="168" fontId="24" fillId="24" borderId="0" applyNumberFormat="0" applyBorder="0" applyAlignment="0" applyProtection="0"/>
    <xf numFmtId="168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168" fontId="24" fillId="24" borderId="0" applyNumberFormat="0" applyBorder="0" applyAlignment="0" applyProtection="0"/>
    <xf numFmtId="0" fontId="25" fillId="2" borderId="0" applyNumberFormat="0" applyBorder="0" applyAlignment="0" applyProtection="0"/>
    <xf numFmtId="168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13" borderId="0" applyNumberFormat="0" applyBorder="0" applyAlignment="0" applyProtection="0"/>
    <xf numFmtId="168" fontId="26" fillId="0" borderId="18" applyNumberFormat="0" applyFill="0" applyAlignment="0" applyProtection="0"/>
    <xf numFmtId="168" fontId="26" fillId="0" borderId="18" applyNumberFormat="0" applyFill="0" applyAlignment="0" applyProtection="0"/>
    <xf numFmtId="168" fontId="26" fillId="0" borderId="18" applyNumberFormat="0" applyFill="0" applyAlignment="0" applyProtection="0"/>
    <xf numFmtId="0" fontId="27" fillId="0" borderId="19" applyNumberFormat="0" applyFill="0" applyAlignment="0" applyProtection="0"/>
    <xf numFmtId="168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168" fontId="28" fillId="0" borderId="20" applyNumberFormat="0" applyFill="0" applyAlignment="0" applyProtection="0"/>
    <xf numFmtId="168" fontId="28" fillId="0" borderId="20" applyNumberFormat="0" applyFill="0" applyAlignment="0" applyProtection="0"/>
    <xf numFmtId="168" fontId="28" fillId="0" borderId="20" applyNumberFormat="0" applyFill="0" applyAlignment="0" applyProtection="0"/>
    <xf numFmtId="0" fontId="29" fillId="0" borderId="21" applyNumberFormat="0" applyFill="0" applyAlignment="0" applyProtection="0"/>
    <xf numFmtId="168" fontId="28" fillId="0" borderId="20" applyNumberFormat="0" applyFill="0" applyAlignment="0" applyProtection="0"/>
    <xf numFmtId="0" fontId="28" fillId="0" borderId="20" applyNumberFormat="0" applyFill="0" applyAlignment="0" applyProtection="0"/>
    <xf numFmtId="0" fontId="28" fillId="0" borderId="20" applyNumberFormat="0" applyFill="0" applyAlignment="0" applyProtection="0"/>
    <xf numFmtId="168" fontId="30" fillId="0" borderId="22" applyNumberFormat="0" applyFill="0" applyAlignment="0" applyProtection="0"/>
    <xf numFmtId="168" fontId="30" fillId="0" borderId="22" applyNumberFormat="0" applyFill="0" applyAlignment="0" applyProtection="0"/>
    <xf numFmtId="168" fontId="30" fillId="0" borderId="22" applyNumberFormat="0" applyFill="0" applyAlignment="0" applyProtection="0"/>
    <xf numFmtId="0" fontId="31" fillId="0" borderId="23" applyNumberFormat="0" applyFill="0" applyAlignment="0" applyProtection="0"/>
    <xf numFmtId="168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8" fontId="32" fillId="0" borderId="0" applyNumberFormat="0" applyFill="0" applyBorder="0" applyAlignment="0" applyProtection="0">
      <alignment vertical="top"/>
      <protection locked="0"/>
    </xf>
    <xf numFmtId="168" fontId="33" fillId="32" borderId="16" applyNumberFormat="0" applyAlignment="0" applyProtection="0"/>
    <xf numFmtId="168" fontId="33" fillId="32" borderId="16" applyNumberFormat="0" applyAlignment="0" applyProtection="0"/>
    <xf numFmtId="0" fontId="33" fillId="33" borderId="16" applyNumberFormat="0" applyAlignment="0" applyProtection="0"/>
    <xf numFmtId="0" fontId="33" fillId="33" borderId="16" applyNumberFormat="0" applyAlignment="0" applyProtection="0"/>
    <xf numFmtId="0" fontId="33" fillId="33" borderId="16" applyNumberFormat="0" applyAlignment="0" applyProtection="0"/>
    <xf numFmtId="168" fontId="33" fillId="32" borderId="16" applyNumberFormat="0" applyAlignment="0" applyProtection="0"/>
    <xf numFmtId="0" fontId="34" fillId="5" borderId="1" applyNumberFormat="0" applyAlignment="0" applyProtection="0"/>
    <xf numFmtId="168" fontId="33" fillId="32" borderId="16" applyNumberFormat="0" applyAlignment="0" applyProtection="0"/>
    <xf numFmtId="0" fontId="33" fillId="33" borderId="16" applyNumberFormat="0" applyAlignment="0" applyProtection="0"/>
    <xf numFmtId="0" fontId="33" fillId="33" borderId="16" applyNumberFormat="0" applyAlignment="0" applyProtection="0"/>
    <xf numFmtId="0" fontId="33" fillId="34" borderId="16" applyNumberFormat="0" applyAlignment="0" applyProtection="0"/>
    <xf numFmtId="168" fontId="35" fillId="0" borderId="24" applyNumberFormat="0" applyFill="0" applyAlignment="0" applyProtection="0"/>
    <xf numFmtId="168" fontId="35" fillId="0" borderId="24" applyNumberFormat="0" applyFill="0" applyAlignment="0" applyProtection="0"/>
    <xf numFmtId="168" fontId="35" fillId="0" borderId="24" applyNumberFormat="0" applyFill="0" applyAlignment="0" applyProtection="0"/>
    <xf numFmtId="0" fontId="36" fillId="0" borderId="3" applyNumberFormat="0" applyFill="0" applyAlignment="0" applyProtection="0"/>
    <xf numFmtId="168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168" fontId="37" fillId="87" borderId="0" applyNumberFormat="0" applyBorder="0" applyAlignment="0" applyProtection="0"/>
    <xf numFmtId="168" fontId="37" fillId="87" borderId="0" applyNumberFormat="0" applyBorder="0" applyAlignment="0" applyProtection="0"/>
    <xf numFmtId="0" fontId="37" fillId="88" borderId="0" applyNumberFormat="0" applyBorder="0" applyAlignment="0" applyProtection="0"/>
    <xf numFmtId="0" fontId="37" fillId="88" borderId="0" applyNumberFormat="0" applyBorder="0" applyAlignment="0" applyProtection="0"/>
    <xf numFmtId="0" fontId="37" fillId="88" borderId="0" applyNumberFormat="0" applyBorder="0" applyAlignment="0" applyProtection="0"/>
    <xf numFmtId="168" fontId="37" fillId="87" borderId="0" applyNumberFormat="0" applyBorder="0" applyAlignment="0" applyProtection="0"/>
    <xf numFmtId="0" fontId="38" fillId="4" borderId="0" applyNumberFormat="0" applyBorder="0" applyAlignment="0" applyProtection="0"/>
    <xf numFmtId="168" fontId="37" fillId="87" borderId="0" applyNumberFormat="0" applyBorder="0" applyAlignment="0" applyProtection="0"/>
    <xf numFmtId="0" fontId="37" fillId="88" borderId="0" applyNumberFormat="0" applyBorder="0" applyAlignment="0" applyProtection="0"/>
    <xf numFmtId="0" fontId="37" fillId="88" borderId="0" applyNumberFormat="0" applyBorder="0" applyAlignment="0" applyProtection="0"/>
    <xf numFmtId="0" fontId="37" fillId="14" borderId="0" applyNumberFormat="0" applyBorder="0" applyAlignment="0" applyProtection="0"/>
    <xf numFmtId="168" fontId="2" fillId="0" borderId="0"/>
    <xf numFmtId="0" fontId="6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" fillId="0" borderId="0"/>
    <xf numFmtId="0" fontId="2" fillId="0" borderId="0"/>
    <xf numFmtId="168" fontId="16" fillId="0" borderId="0"/>
    <xf numFmtId="168" fontId="16" fillId="0" borderId="0"/>
    <xf numFmtId="0" fontId="2" fillId="0" borderId="0"/>
    <xf numFmtId="0" fontId="2" fillId="0" borderId="0"/>
    <xf numFmtId="0" fontId="16" fillId="0" borderId="0"/>
    <xf numFmtId="168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protection locked="0"/>
    </xf>
    <xf numFmtId="170" fontId="6" fillId="0" borderId="0">
      <protection locked="0"/>
    </xf>
    <xf numFmtId="168" fontId="6" fillId="0" borderId="0">
      <protection locked="0"/>
    </xf>
    <xf numFmtId="168" fontId="6" fillId="0" borderId="0"/>
    <xf numFmtId="168" fontId="6" fillId="0" borderId="0"/>
    <xf numFmtId="168" fontId="6" fillId="0" borderId="0"/>
    <xf numFmtId="168" fontId="6" fillId="0" borderId="0"/>
    <xf numFmtId="167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8" fontId="16" fillId="0" borderId="0"/>
    <xf numFmtId="168" fontId="6" fillId="0" borderId="0"/>
    <xf numFmtId="168" fontId="16" fillId="0" borderId="0"/>
    <xf numFmtId="168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8" fontId="2" fillId="0" borderId="0"/>
    <xf numFmtId="168" fontId="39" fillId="0" borderId="0"/>
    <xf numFmtId="168" fontId="39" fillId="0" borderId="0"/>
    <xf numFmtId="168" fontId="39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168" fontId="2" fillId="0" borderId="0"/>
    <xf numFmtId="0" fontId="1" fillId="0" borderId="0"/>
    <xf numFmtId="0" fontId="1" fillId="0" borderId="0"/>
    <xf numFmtId="0" fontId="2" fillId="0" borderId="0"/>
    <xf numFmtId="0" fontId="15" fillId="0" borderId="0"/>
    <xf numFmtId="0" fontId="17" fillId="0" borderId="0"/>
    <xf numFmtId="168" fontId="2" fillId="89" borderId="25" applyNumberFormat="0" applyFont="0" applyAlignment="0" applyProtection="0"/>
    <xf numFmtId="168" fontId="6" fillId="89" borderId="25" applyNumberFormat="0" applyFont="0" applyAlignment="0" applyProtection="0"/>
    <xf numFmtId="0" fontId="16" fillId="90" borderId="25" applyNumberFormat="0" applyAlignment="0" applyProtection="0"/>
    <xf numFmtId="0" fontId="16" fillId="90" borderId="25" applyNumberFormat="0" applyAlignment="0" applyProtection="0"/>
    <xf numFmtId="0" fontId="16" fillId="90" borderId="25" applyNumberFormat="0" applyAlignment="0" applyProtection="0"/>
    <xf numFmtId="168" fontId="6" fillId="89" borderId="25" applyNumberFormat="0" applyFont="0" applyAlignment="0" applyProtection="0"/>
    <xf numFmtId="0" fontId="17" fillId="8" borderId="5" applyNumberFormat="0" applyFont="0" applyAlignment="0" applyProtection="0"/>
    <xf numFmtId="168" fontId="6" fillId="89" borderId="25" applyNumberFormat="0" applyFont="0" applyAlignment="0" applyProtection="0"/>
    <xf numFmtId="0" fontId="15" fillId="8" borderId="5" applyNumberFormat="0" applyFont="0" applyAlignment="0" applyProtection="0"/>
    <xf numFmtId="0" fontId="16" fillId="90" borderId="25" applyNumberFormat="0" applyAlignment="0" applyProtection="0"/>
    <xf numFmtId="0" fontId="2" fillId="91" borderId="25" applyNumberFormat="0" applyAlignment="0" applyProtection="0"/>
    <xf numFmtId="0" fontId="2" fillId="89" borderId="25" applyNumberFormat="0" applyFont="0" applyAlignment="0" applyProtection="0"/>
    <xf numFmtId="0" fontId="2" fillId="89" borderId="25" applyNumberFormat="0" applyFont="0" applyAlignment="0" applyProtection="0"/>
    <xf numFmtId="168" fontId="40" fillId="81" borderId="26" applyNumberFormat="0" applyAlignment="0" applyProtection="0"/>
    <xf numFmtId="168" fontId="40" fillId="81" borderId="26" applyNumberFormat="0" applyAlignment="0" applyProtection="0"/>
    <xf numFmtId="0" fontId="40" fillId="82" borderId="26" applyNumberFormat="0" applyAlignment="0" applyProtection="0"/>
    <xf numFmtId="0" fontId="40" fillId="82" borderId="26" applyNumberFormat="0" applyAlignment="0" applyProtection="0"/>
    <xf numFmtId="0" fontId="40" fillId="82" borderId="26" applyNumberFormat="0" applyAlignment="0" applyProtection="0"/>
    <xf numFmtId="168" fontId="40" fillId="81" borderId="26" applyNumberFormat="0" applyAlignment="0" applyProtection="0"/>
    <xf numFmtId="0" fontId="41" fillId="6" borderId="2" applyNumberFormat="0" applyAlignment="0" applyProtection="0"/>
    <xf numFmtId="168" fontId="40" fillId="81" borderId="26" applyNumberFormat="0" applyAlignment="0" applyProtection="0"/>
    <xf numFmtId="0" fontId="40" fillId="82" borderId="26" applyNumberFormat="0" applyAlignment="0" applyProtection="0"/>
    <xf numFmtId="0" fontId="40" fillId="82" borderId="26" applyNumberFormat="0" applyAlignment="0" applyProtection="0"/>
    <xf numFmtId="0" fontId="40" fillId="83" borderId="26" applyNumberFormat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7" fillId="0" borderId="0">
      <protection locked="0"/>
    </xf>
    <xf numFmtId="9" fontId="16" fillId="0" borderId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ill="0" applyBorder="0" applyAlignment="0" applyProtection="0"/>
    <xf numFmtId="9" fontId="16" fillId="0" borderId="0" applyFill="0" applyBorder="0" applyAlignment="0" applyProtection="0"/>
    <xf numFmtId="9" fontId="16" fillId="0" borderId="0" applyFill="0" applyBorder="0" applyAlignment="0" applyProtection="0"/>
    <xf numFmtId="9" fontId="16" fillId="0" borderId="0" applyFont="0" applyFill="0" applyBorder="0" applyAlignment="0" applyProtection="0"/>
    <xf numFmtId="9" fontId="2" fillId="0" borderId="0">
      <alignment vertical="top"/>
      <protection locked="0"/>
    </xf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42" fillId="92" borderId="0">
      <alignment horizontal="left" vertical="top"/>
    </xf>
    <xf numFmtId="168" fontId="43" fillId="92" borderId="0">
      <alignment horizontal="center"/>
    </xf>
    <xf numFmtId="168" fontId="43" fillId="92" borderId="0">
      <alignment horizontal="left" vertical="center"/>
    </xf>
    <xf numFmtId="168" fontId="44" fillId="93" borderId="0">
      <alignment horizontal="center" vertical="top"/>
    </xf>
    <xf numFmtId="168" fontId="44" fillId="92" borderId="0">
      <alignment horizontal="center" vertical="top"/>
    </xf>
    <xf numFmtId="168" fontId="44" fillId="81" borderId="0">
      <alignment horizontal="center" vertical="top"/>
    </xf>
    <xf numFmtId="168" fontId="44" fillId="92" borderId="0">
      <alignment horizontal="center" vertical="top"/>
    </xf>
    <xf numFmtId="168" fontId="45" fillId="92" borderId="0">
      <alignment horizontal="left" vertical="center"/>
    </xf>
    <xf numFmtId="168" fontId="45" fillId="92" borderId="0">
      <alignment horizontal="left" vertical="center"/>
    </xf>
    <xf numFmtId="168" fontId="45" fillId="92" borderId="0">
      <alignment horizontal="left" vertical="center"/>
    </xf>
    <xf numFmtId="168" fontId="45" fillId="92" borderId="0">
      <alignment horizontal="left" vertical="center"/>
    </xf>
    <xf numFmtId="168" fontId="43" fillId="92" borderId="0">
      <alignment horizontal="left" vertical="top"/>
    </xf>
    <xf numFmtId="168" fontId="45" fillId="92" borderId="0">
      <alignment horizontal="left" vertical="center"/>
    </xf>
    <xf numFmtId="168" fontId="45" fillId="92" borderId="0">
      <alignment horizontal="left" vertical="center"/>
    </xf>
    <xf numFmtId="168" fontId="45" fillId="92" borderId="0">
      <alignment horizontal="left" vertical="center"/>
    </xf>
    <xf numFmtId="168" fontId="43" fillId="92" borderId="0">
      <alignment horizontal="right" vertical="top"/>
    </xf>
    <xf numFmtId="168" fontId="46" fillId="92" borderId="0">
      <alignment horizontal="left" vertical="center"/>
    </xf>
    <xf numFmtId="168" fontId="46" fillId="92" borderId="0">
      <alignment horizontal="left" vertical="center"/>
    </xf>
    <xf numFmtId="168" fontId="44" fillId="92" borderId="0">
      <alignment horizontal="center" vertical="center"/>
    </xf>
    <xf numFmtId="168" fontId="44" fillId="92" borderId="0">
      <alignment horizontal="center" vertical="center"/>
    </xf>
    <xf numFmtId="168" fontId="47" fillId="0" borderId="0" applyNumberFormat="0" applyFill="0" applyBorder="0" applyAlignment="0" applyProtection="0"/>
    <xf numFmtId="168" fontId="47" fillId="0" borderId="0" applyNumberFormat="0" applyFill="0" applyBorder="0" applyAlignment="0" applyProtection="0"/>
    <xf numFmtId="168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68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68" fontId="50" fillId="0" borderId="27" applyNumberFormat="0" applyFill="0" applyAlignment="0" applyProtection="0"/>
    <xf numFmtId="168" fontId="50" fillId="0" borderId="27" applyNumberFormat="0" applyFill="0" applyAlignment="0" applyProtection="0"/>
    <xf numFmtId="168" fontId="50" fillId="0" borderId="27" applyNumberFormat="0" applyFill="0" applyAlignment="0" applyProtection="0"/>
    <xf numFmtId="0" fontId="51" fillId="0" borderId="28" applyNumberFormat="0" applyFill="0" applyAlignment="0" applyProtection="0"/>
    <xf numFmtId="168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168" fontId="52" fillId="0" borderId="0" applyNumberFormat="0" applyFill="0" applyBorder="0" applyAlignment="0" applyProtection="0"/>
    <xf numFmtId="168" fontId="52" fillId="0" borderId="0" applyNumberFormat="0" applyFill="0" applyBorder="0" applyAlignment="0" applyProtection="0"/>
    <xf numFmtId="168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8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2" applyFont="1" applyBorder="1"/>
    <xf numFmtId="0" fontId="2" fillId="0" borderId="0" xfId="2"/>
    <xf numFmtId="164" fontId="3" fillId="0" borderId="0" xfId="3" applyFont="1" applyBorder="1"/>
    <xf numFmtId="164" fontId="1" fillId="0" borderId="0" xfId="3" applyFont="1"/>
    <xf numFmtId="0" fontId="3" fillId="9" borderId="0" xfId="2" applyFont="1" applyFill="1" applyBorder="1"/>
    <xf numFmtId="0" fontId="3" fillId="0" borderId="0" xfId="2" applyFont="1" applyFill="1" applyBorder="1"/>
    <xf numFmtId="0" fontId="4" fillId="10" borderId="7" xfId="2" applyFont="1" applyFill="1" applyBorder="1" applyAlignment="1">
      <alignment horizontal="left"/>
    </xf>
    <xf numFmtId="0" fontId="3" fillId="13" borderId="9" xfId="2" applyFont="1" applyFill="1" applyBorder="1"/>
    <xf numFmtId="164" fontId="1" fillId="0" borderId="7" xfId="3" applyFont="1" applyBorder="1"/>
    <xf numFmtId="169" fontId="3" fillId="10" borderId="7" xfId="4" applyNumberFormat="1" applyFont="1" applyFill="1" applyBorder="1"/>
    <xf numFmtId="9" fontId="3" fillId="10" borderId="7" xfId="8" applyFont="1" applyFill="1" applyBorder="1"/>
    <xf numFmtId="164" fontId="3" fillId="10" borderId="7" xfId="2" applyNumberFormat="1" applyFont="1" applyFill="1" applyBorder="1"/>
    <xf numFmtId="164" fontId="3" fillId="0" borderId="7" xfId="2" applyNumberFormat="1" applyFont="1" applyFill="1" applyBorder="1"/>
    <xf numFmtId="0" fontId="3" fillId="0" borderId="7" xfId="2" applyFont="1" applyFill="1" applyBorder="1"/>
    <xf numFmtId="0" fontId="3" fillId="13" borderId="11" xfId="2" applyFont="1" applyFill="1" applyBorder="1"/>
    <xf numFmtId="0" fontId="3" fillId="13" borderId="13" xfId="2" applyFont="1" applyFill="1" applyBorder="1"/>
    <xf numFmtId="164" fontId="3" fillId="10" borderId="7" xfId="3" applyFont="1" applyFill="1" applyBorder="1"/>
    <xf numFmtId="170" fontId="3" fillId="14" borderId="9" xfId="3" applyNumberFormat="1" applyFont="1" applyFill="1" applyBorder="1"/>
    <xf numFmtId="169" fontId="3" fillId="10" borderId="7" xfId="2" applyNumberFormat="1" applyFont="1" applyFill="1" applyBorder="1"/>
    <xf numFmtId="170" fontId="3" fillId="14" borderId="11" xfId="3" applyNumberFormat="1" applyFont="1" applyFill="1" applyBorder="1"/>
    <xf numFmtId="170" fontId="3" fillId="14" borderId="14" xfId="3" applyNumberFormat="1" applyFont="1" applyFill="1" applyBorder="1"/>
    <xf numFmtId="0" fontId="4" fillId="9" borderId="7" xfId="2" applyFont="1" applyFill="1" applyBorder="1" applyAlignment="1">
      <alignment horizontal="left"/>
    </xf>
    <xf numFmtId="170" fontId="3" fillId="15" borderId="8" xfId="3" applyNumberFormat="1" applyFont="1" applyFill="1" applyBorder="1"/>
    <xf numFmtId="169" fontId="3" fillId="9" borderId="7" xfId="2" applyNumberFormat="1" applyFont="1" applyFill="1" applyBorder="1"/>
    <xf numFmtId="169" fontId="3" fillId="9" borderId="0" xfId="2" applyNumberFormat="1" applyFont="1" applyFill="1" applyBorder="1"/>
    <xf numFmtId="0" fontId="3" fillId="16" borderId="7" xfId="8" applyNumberFormat="1" applyFont="1" applyFill="1" applyBorder="1"/>
    <xf numFmtId="164" fontId="3" fillId="16" borderId="7" xfId="8" applyNumberFormat="1" applyFont="1" applyFill="1" applyBorder="1"/>
    <xf numFmtId="169" fontId="3" fillId="16" borderId="7" xfId="8" applyNumberFormat="1" applyFont="1" applyFill="1" applyBorder="1"/>
    <xf numFmtId="169" fontId="3" fillId="16" borderId="7" xfId="2" applyNumberFormat="1" applyFont="1" applyFill="1" applyBorder="1"/>
    <xf numFmtId="10" fontId="3" fillId="10" borderId="7" xfId="4" applyNumberFormat="1" applyFont="1" applyFill="1" applyBorder="1"/>
    <xf numFmtId="169" fontId="3" fillId="10" borderId="7" xfId="1" applyNumberFormat="1" applyFont="1" applyFill="1" applyBorder="1"/>
    <xf numFmtId="1" fontId="3" fillId="10" borderId="7" xfId="8" applyNumberFormat="1" applyFont="1" applyFill="1" applyBorder="1"/>
    <xf numFmtId="0" fontId="3" fillId="10" borderId="7" xfId="2" applyFont="1" applyFill="1" applyBorder="1"/>
    <xf numFmtId="170" fontId="3" fillId="14" borderId="10" xfId="16" applyNumberFormat="1" applyFont="1" applyFill="1" applyBorder="1"/>
    <xf numFmtId="170" fontId="3" fillId="14" borderId="12" xfId="16" applyNumberFormat="1" applyFont="1" applyFill="1" applyBorder="1"/>
    <xf numFmtId="170" fontId="3" fillId="14" borderId="15" xfId="16" applyNumberFormat="1" applyFont="1" applyFill="1" applyBorder="1"/>
    <xf numFmtId="170" fontId="3" fillId="15" borderId="6" xfId="16" applyNumberFormat="1" applyFont="1" applyFill="1" applyBorder="1"/>
    <xf numFmtId="168" fontId="3" fillId="0" borderId="0" xfId="17" applyNumberFormat="1" applyFont="1" applyFill="1" applyBorder="1" applyAlignment="1">
      <alignment horizontal="center"/>
    </xf>
    <xf numFmtId="164" fontId="3" fillId="17" borderId="0" xfId="3" applyFont="1" applyFill="1"/>
    <xf numFmtId="169" fontId="3" fillId="9" borderId="0" xfId="4" applyNumberFormat="1" applyFont="1" applyFill="1" applyBorder="1"/>
    <xf numFmtId="9" fontId="3" fillId="10" borderId="7" xfId="8" applyNumberFormat="1" applyFont="1" applyFill="1" applyBorder="1"/>
    <xf numFmtId="9" fontId="3" fillId="9" borderId="7" xfId="8" applyNumberFormat="1" applyFont="1" applyFill="1" applyBorder="1"/>
    <xf numFmtId="9" fontId="3" fillId="10" borderId="7" xfId="737" applyFont="1" applyFill="1" applyBorder="1"/>
    <xf numFmtId="166" fontId="3" fillId="10" borderId="7" xfId="4" applyNumberFormat="1" applyFont="1" applyFill="1" applyBorder="1"/>
    <xf numFmtId="0" fontId="4" fillId="10" borderId="30" xfId="2" applyFont="1" applyFill="1" applyBorder="1" applyAlignment="1">
      <alignment horizontal="left"/>
    </xf>
    <xf numFmtId="0" fontId="3" fillId="13" borderId="31" xfId="2" applyFont="1" applyFill="1" applyBorder="1"/>
    <xf numFmtId="164" fontId="1" fillId="0" borderId="30" xfId="3" applyFont="1" applyBorder="1"/>
    <xf numFmtId="164" fontId="3" fillId="13" borderId="32" xfId="16" applyFont="1" applyFill="1" applyBorder="1"/>
    <xf numFmtId="164" fontId="3" fillId="0" borderId="33" xfId="3" applyFont="1" applyBorder="1"/>
    <xf numFmtId="169" fontId="3" fillId="10" borderId="30" xfId="4" applyNumberFormat="1" applyFont="1" applyFill="1" applyBorder="1"/>
    <xf numFmtId="9" fontId="3" fillId="10" borderId="30" xfId="8" applyNumberFormat="1" applyFont="1" applyFill="1" applyBorder="1"/>
    <xf numFmtId="0" fontId="3" fillId="16" borderId="30" xfId="8" applyNumberFormat="1" applyFont="1" applyFill="1" applyBorder="1"/>
    <xf numFmtId="164" fontId="3" fillId="0" borderId="30" xfId="3" applyFont="1" applyBorder="1"/>
    <xf numFmtId="9" fontId="3" fillId="10" borderId="30" xfId="8" applyFont="1" applyFill="1" applyBorder="1"/>
    <xf numFmtId="10" fontId="3" fillId="10" borderId="30" xfId="4" applyNumberFormat="1" applyFont="1" applyFill="1" applyBorder="1"/>
    <xf numFmtId="164" fontId="3" fillId="16" borderId="30" xfId="8" applyNumberFormat="1" applyFont="1" applyFill="1" applyBorder="1"/>
    <xf numFmtId="169" fontId="3" fillId="10" borderId="30" xfId="1" applyNumberFormat="1" applyFont="1" applyFill="1" applyBorder="1"/>
    <xf numFmtId="9" fontId="3" fillId="10" borderId="30" xfId="737" applyFont="1" applyFill="1" applyBorder="1"/>
    <xf numFmtId="1" fontId="3" fillId="10" borderId="30" xfId="8" applyNumberFormat="1" applyFont="1" applyFill="1" applyBorder="1"/>
    <xf numFmtId="0" fontId="3" fillId="10" borderId="30" xfId="2" applyFont="1" applyFill="1" applyBorder="1"/>
    <xf numFmtId="164" fontId="3" fillId="10" borderId="30" xfId="2" applyNumberFormat="1" applyFont="1" applyFill="1" applyBorder="1"/>
    <xf numFmtId="169" fontId="3" fillId="16" borderId="30" xfId="8" applyNumberFormat="1" applyFont="1" applyFill="1" applyBorder="1"/>
    <xf numFmtId="164" fontId="3" fillId="0" borderId="30" xfId="2" applyNumberFormat="1" applyFont="1" applyFill="1" applyBorder="1"/>
    <xf numFmtId="0" fontId="3" fillId="0" borderId="30" xfId="2" applyFont="1" applyFill="1" applyBorder="1"/>
    <xf numFmtId="0" fontId="4" fillId="9" borderId="29" xfId="2" applyFont="1" applyFill="1" applyBorder="1" applyAlignment="1">
      <alignment horizontal="left"/>
    </xf>
    <xf numFmtId="170" fontId="3" fillId="15" borderId="29" xfId="3" applyNumberFormat="1" applyFont="1" applyFill="1" applyBorder="1"/>
    <xf numFmtId="164" fontId="3" fillId="9" borderId="29" xfId="3" applyNumberFormat="1" applyFont="1" applyFill="1" applyBorder="1"/>
    <xf numFmtId="164" fontId="3" fillId="9" borderId="29" xfId="3" applyFont="1" applyFill="1" applyBorder="1" applyAlignment="1">
      <alignment horizontal="center"/>
    </xf>
    <xf numFmtId="9" fontId="3" fillId="10" borderId="29" xfId="15" applyFont="1" applyFill="1" applyBorder="1"/>
    <xf numFmtId="164" fontId="3" fillId="9" borderId="29" xfId="3" applyFont="1" applyFill="1" applyBorder="1"/>
    <xf numFmtId="0" fontId="4" fillId="10" borderId="29" xfId="2" applyFont="1" applyFill="1" applyBorder="1" applyAlignment="1">
      <alignment horizontal="left"/>
    </xf>
    <xf numFmtId="0" fontId="4" fillId="11" borderId="29" xfId="2" applyFont="1" applyFill="1" applyBorder="1"/>
    <xf numFmtId="168" fontId="3" fillId="11" borderId="29" xfId="2" applyNumberFormat="1" applyFont="1" applyFill="1" applyBorder="1"/>
    <xf numFmtId="169" fontId="3" fillId="9" borderId="29" xfId="4" applyNumberFormat="1" applyFont="1" applyFill="1" applyBorder="1" applyAlignment="1"/>
    <xf numFmtId="0" fontId="5" fillId="12" borderId="29" xfId="5" applyFont="1" applyFill="1" applyBorder="1" applyAlignment="1" applyProtection="1">
      <alignment horizontal="center" vertical="center"/>
    </xf>
    <xf numFmtId="0" fontId="5" fillId="16" borderId="29" xfId="5" applyFont="1" applyFill="1" applyBorder="1" applyAlignment="1" applyProtection="1">
      <alignment horizontal="center" vertical="center"/>
    </xf>
    <xf numFmtId="164" fontId="3" fillId="9" borderId="29" xfId="2" applyNumberFormat="1" applyFont="1" applyFill="1" applyBorder="1" applyAlignment="1">
      <alignment vertical="center"/>
    </xf>
    <xf numFmtId="164" fontId="0" fillId="0" borderId="0" xfId="3" applyFont="1"/>
    <xf numFmtId="164" fontId="3" fillId="9" borderId="29" xfId="3" applyFont="1" applyFill="1" applyBorder="1" applyAlignment="1">
      <alignment horizontal="center"/>
    </xf>
    <xf numFmtId="169" fontId="4" fillId="9" borderId="29" xfId="4" applyNumberFormat="1" applyFont="1" applyFill="1" applyBorder="1" applyAlignment="1">
      <alignment horizontal="center" vertical="center" wrapText="1"/>
    </xf>
    <xf numFmtId="164" fontId="3" fillId="9" borderId="29" xfId="2" applyNumberFormat="1" applyFont="1" applyFill="1" applyBorder="1" applyAlignment="1">
      <alignment horizontal="center" vertical="center"/>
    </xf>
  </cellXfs>
  <cellStyles count="738">
    <cellStyle name="20% - Accent1 2" xfId="18" xr:uid="{00000000-0005-0000-0000-000000000000}"/>
    <cellStyle name="20% - Accent1 2 2" xfId="19" xr:uid="{00000000-0005-0000-0000-000001000000}"/>
    <cellStyle name="20% - Accent1 2 3" xfId="20" xr:uid="{00000000-0005-0000-0000-000002000000}"/>
    <cellStyle name="20% - Accent1 2 4" xfId="21" xr:uid="{00000000-0005-0000-0000-000003000000}"/>
    <cellStyle name="20% - Accent1 2 5" xfId="22" xr:uid="{00000000-0005-0000-0000-000004000000}"/>
    <cellStyle name="20% - Accent1 3" xfId="23" xr:uid="{00000000-0005-0000-0000-000005000000}"/>
    <cellStyle name="20% - Accent1 3 2" xfId="24" xr:uid="{00000000-0005-0000-0000-000006000000}"/>
    <cellStyle name="20% - Accent1 3 3" xfId="25" xr:uid="{00000000-0005-0000-0000-000007000000}"/>
    <cellStyle name="20% - Accent1 4" xfId="26" xr:uid="{00000000-0005-0000-0000-000008000000}"/>
    <cellStyle name="20% - Accent1 4 2" xfId="27" xr:uid="{00000000-0005-0000-0000-000009000000}"/>
    <cellStyle name="20% - Accent1 4 3" xfId="28" xr:uid="{00000000-0005-0000-0000-00000A000000}"/>
    <cellStyle name="20% - Accent1 5" xfId="29" xr:uid="{00000000-0005-0000-0000-00000B000000}"/>
    <cellStyle name="20% - Accent1 6" xfId="30" xr:uid="{00000000-0005-0000-0000-00000C000000}"/>
    <cellStyle name="20% - Accent1 7" xfId="31" xr:uid="{00000000-0005-0000-0000-00000D000000}"/>
    <cellStyle name="20% - Accent2 2" xfId="32" xr:uid="{00000000-0005-0000-0000-00000E000000}"/>
    <cellStyle name="20% - Accent2 2 2" xfId="33" xr:uid="{00000000-0005-0000-0000-00000F000000}"/>
    <cellStyle name="20% - Accent2 2 3" xfId="34" xr:uid="{00000000-0005-0000-0000-000010000000}"/>
    <cellStyle name="20% - Accent2 2 4" xfId="35" xr:uid="{00000000-0005-0000-0000-000011000000}"/>
    <cellStyle name="20% - Accent2 2 5" xfId="36" xr:uid="{00000000-0005-0000-0000-000012000000}"/>
    <cellStyle name="20% - Accent2 3" xfId="37" xr:uid="{00000000-0005-0000-0000-000013000000}"/>
    <cellStyle name="20% - Accent2 3 2" xfId="38" xr:uid="{00000000-0005-0000-0000-000014000000}"/>
    <cellStyle name="20% - Accent2 3 3" xfId="39" xr:uid="{00000000-0005-0000-0000-000015000000}"/>
    <cellStyle name="20% - Accent2 4" xfId="40" xr:uid="{00000000-0005-0000-0000-000016000000}"/>
    <cellStyle name="20% - Accent2 4 2" xfId="41" xr:uid="{00000000-0005-0000-0000-000017000000}"/>
    <cellStyle name="20% - Accent2 4 3" xfId="42" xr:uid="{00000000-0005-0000-0000-000018000000}"/>
    <cellStyle name="20% - Accent2 5" xfId="43" xr:uid="{00000000-0005-0000-0000-000019000000}"/>
    <cellStyle name="20% - Accent2 6" xfId="44" xr:uid="{00000000-0005-0000-0000-00001A000000}"/>
    <cellStyle name="20% - Accent2 7" xfId="45" xr:uid="{00000000-0005-0000-0000-00001B000000}"/>
    <cellStyle name="20% - Accent3 2" xfId="46" xr:uid="{00000000-0005-0000-0000-00001C000000}"/>
    <cellStyle name="20% - Accent3 2 2" xfId="47" xr:uid="{00000000-0005-0000-0000-00001D000000}"/>
    <cellStyle name="20% - Accent3 2 3" xfId="48" xr:uid="{00000000-0005-0000-0000-00001E000000}"/>
    <cellStyle name="20% - Accent3 2 4" xfId="49" xr:uid="{00000000-0005-0000-0000-00001F000000}"/>
    <cellStyle name="20% - Accent3 2 5" xfId="50" xr:uid="{00000000-0005-0000-0000-000020000000}"/>
    <cellStyle name="20% - Accent3 3" xfId="51" xr:uid="{00000000-0005-0000-0000-000021000000}"/>
    <cellStyle name="20% - Accent3 3 2" xfId="52" xr:uid="{00000000-0005-0000-0000-000022000000}"/>
    <cellStyle name="20% - Accent3 3 3" xfId="53" xr:uid="{00000000-0005-0000-0000-000023000000}"/>
    <cellStyle name="20% - Accent3 4" xfId="54" xr:uid="{00000000-0005-0000-0000-000024000000}"/>
    <cellStyle name="20% - Accent3 4 2" xfId="55" xr:uid="{00000000-0005-0000-0000-000025000000}"/>
    <cellStyle name="20% - Accent3 4 3" xfId="56" xr:uid="{00000000-0005-0000-0000-000026000000}"/>
    <cellStyle name="20% - Accent3 5" xfId="57" xr:uid="{00000000-0005-0000-0000-000027000000}"/>
    <cellStyle name="20% - Accent3 6" xfId="58" xr:uid="{00000000-0005-0000-0000-000028000000}"/>
    <cellStyle name="20% - Accent3 7" xfId="59" xr:uid="{00000000-0005-0000-0000-000029000000}"/>
    <cellStyle name="20% - Accent4 2" xfId="60" xr:uid="{00000000-0005-0000-0000-00002A000000}"/>
    <cellStyle name="20% - Accent4 2 2" xfId="61" xr:uid="{00000000-0005-0000-0000-00002B000000}"/>
    <cellStyle name="20% - Accent4 2 3" xfId="62" xr:uid="{00000000-0005-0000-0000-00002C000000}"/>
    <cellStyle name="20% - Accent4 2 4" xfId="63" xr:uid="{00000000-0005-0000-0000-00002D000000}"/>
    <cellStyle name="20% - Accent4 2 5" xfId="64" xr:uid="{00000000-0005-0000-0000-00002E000000}"/>
    <cellStyle name="20% - Accent4 3" xfId="65" xr:uid="{00000000-0005-0000-0000-00002F000000}"/>
    <cellStyle name="20% - Accent4 3 2" xfId="66" xr:uid="{00000000-0005-0000-0000-000030000000}"/>
    <cellStyle name="20% - Accent4 3 3" xfId="67" xr:uid="{00000000-0005-0000-0000-000031000000}"/>
    <cellStyle name="20% - Accent4 4" xfId="68" xr:uid="{00000000-0005-0000-0000-000032000000}"/>
    <cellStyle name="20% - Accent4 4 2" xfId="69" xr:uid="{00000000-0005-0000-0000-000033000000}"/>
    <cellStyle name="20% - Accent4 4 3" xfId="70" xr:uid="{00000000-0005-0000-0000-000034000000}"/>
    <cellStyle name="20% - Accent4 5" xfId="71" xr:uid="{00000000-0005-0000-0000-000035000000}"/>
    <cellStyle name="20% - Accent4 6" xfId="72" xr:uid="{00000000-0005-0000-0000-000036000000}"/>
    <cellStyle name="20% - Accent4 7" xfId="73" xr:uid="{00000000-0005-0000-0000-000037000000}"/>
    <cellStyle name="20% - Accent5 2" xfId="74" xr:uid="{00000000-0005-0000-0000-000038000000}"/>
    <cellStyle name="20% - Accent5 2 2" xfId="75" xr:uid="{00000000-0005-0000-0000-000039000000}"/>
    <cellStyle name="20% - Accent5 2 3" xfId="76" xr:uid="{00000000-0005-0000-0000-00003A000000}"/>
    <cellStyle name="20% - Accent5 2 4" xfId="77" xr:uid="{00000000-0005-0000-0000-00003B000000}"/>
    <cellStyle name="20% - Accent5 2 5" xfId="78" xr:uid="{00000000-0005-0000-0000-00003C000000}"/>
    <cellStyle name="20% - Accent5 3" xfId="79" xr:uid="{00000000-0005-0000-0000-00003D000000}"/>
    <cellStyle name="20% - Accent5 3 2" xfId="80" xr:uid="{00000000-0005-0000-0000-00003E000000}"/>
    <cellStyle name="20% - Accent5 3 3" xfId="81" xr:uid="{00000000-0005-0000-0000-00003F000000}"/>
    <cellStyle name="20% - Accent5 4" xfId="82" xr:uid="{00000000-0005-0000-0000-000040000000}"/>
    <cellStyle name="20% - Accent5 4 2" xfId="83" xr:uid="{00000000-0005-0000-0000-000041000000}"/>
    <cellStyle name="20% - Accent5 4 3" xfId="84" xr:uid="{00000000-0005-0000-0000-000042000000}"/>
    <cellStyle name="20% - Accent5 5" xfId="85" xr:uid="{00000000-0005-0000-0000-000043000000}"/>
    <cellStyle name="20% - Accent5 6" xfId="86" xr:uid="{00000000-0005-0000-0000-000044000000}"/>
    <cellStyle name="20% - Accent5 7" xfId="87" xr:uid="{00000000-0005-0000-0000-000045000000}"/>
    <cellStyle name="20% - Accent6 2" xfId="88" xr:uid="{00000000-0005-0000-0000-000046000000}"/>
    <cellStyle name="20% - Accent6 2 2" xfId="89" xr:uid="{00000000-0005-0000-0000-000047000000}"/>
    <cellStyle name="20% - Accent6 2 3" xfId="90" xr:uid="{00000000-0005-0000-0000-000048000000}"/>
    <cellStyle name="20% - Accent6 2 4" xfId="91" xr:uid="{00000000-0005-0000-0000-000049000000}"/>
    <cellStyle name="20% - Accent6 2 5" xfId="92" xr:uid="{00000000-0005-0000-0000-00004A000000}"/>
    <cellStyle name="20% - Accent6 3" xfId="93" xr:uid="{00000000-0005-0000-0000-00004B000000}"/>
    <cellStyle name="20% - Accent6 3 2" xfId="94" xr:uid="{00000000-0005-0000-0000-00004C000000}"/>
    <cellStyle name="20% - Accent6 3 3" xfId="95" xr:uid="{00000000-0005-0000-0000-00004D000000}"/>
    <cellStyle name="20% - Accent6 4" xfId="96" xr:uid="{00000000-0005-0000-0000-00004E000000}"/>
    <cellStyle name="20% - Accent6 4 2" xfId="97" xr:uid="{00000000-0005-0000-0000-00004F000000}"/>
    <cellStyle name="20% - Accent6 4 3" xfId="98" xr:uid="{00000000-0005-0000-0000-000050000000}"/>
    <cellStyle name="20% - Accent6 5" xfId="99" xr:uid="{00000000-0005-0000-0000-000051000000}"/>
    <cellStyle name="20% - Accent6 6" xfId="100" xr:uid="{00000000-0005-0000-0000-000052000000}"/>
    <cellStyle name="20% - Accent6 7" xfId="101" xr:uid="{00000000-0005-0000-0000-000053000000}"/>
    <cellStyle name="40% - Accent1 2" xfId="102" xr:uid="{00000000-0005-0000-0000-000054000000}"/>
    <cellStyle name="40% - Accent1 2 2" xfId="103" xr:uid="{00000000-0005-0000-0000-000055000000}"/>
    <cellStyle name="40% - Accent1 2 3" xfId="104" xr:uid="{00000000-0005-0000-0000-000056000000}"/>
    <cellStyle name="40% - Accent1 2 4" xfId="105" xr:uid="{00000000-0005-0000-0000-000057000000}"/>
    <cellStyle name="40% - Accent1 2 5" xfId="106" xr:uid="{00000000-0005-0000-0000-000058000000}"/>
    <cellStyle name="40% - Accent1 3" xfId="107" xr:uid="{00000000-0005-0000-0000-000059000000}"/>
    <cellStyle name="40% - Accent1 3 2" xfId="108" xr:uid="{00000000-0005-0000-0000-00005A000000}"/>
    <cellStyle name="40% - Accent1 3 3" xfId="109" xr:uid="{00000000-0005-0000-0000-00005B000000}"/>
    <cellStyle name="40% - Accent1 4" xfId="110" xr:uid="{00000000-0005-0000-0000-00005C000000}"/>
    <cellStyle name="40% - Accent1 4 2" xfId="111" xr:uid="{00000000-0005-0000-0000-00005D000000}"/>
    <cellStyle name="40% - Accent1 4 3" xfId="112" xr:uid="{00000000-0005-0000-0000-00005E000000}"/>
    <cellStyle name="40% - Accent1 5" xfId="113" xr:uid="{00000000-0005-0000-0000-00005F000000}"/>
    <cellStyle name="40% - Accent1 6" xfId="114" xr:uid="{00000000-0005-0000-0000-000060000000}"/>
    <cellStyle name="40% - Accent1 7" xfId="115" xr:uid="{00000000-0005-0000-0000-000061000000}"/>
    <cellStyle name="40% - Accent2 2" xfId="116" xr:uid="{00000000-0005-0000-0000-000062000000}"/>
    <cellStyle name="40% - Accent2 2 2" xfId="117" xr:uid="{00000000-0005-0000-0000-000063000000}"/>
    <cellStyle name="40% - Accent2 2 3" xfId="118" xr:uid="{00000000-0005-0000-0000-000064000000}"/>
    <cellStyle name="40% - Accent2 2 4" xfId="119" xr:uid="{00000000-0005-0000-0000-000065000000}"/>
    <cellStyle name="40% - Accent2 2 5" xfId="120" xr:uid="{00000000-0005-0000-0000-000066000000}"/>
    <cellStyle name="40% - Accent2 3" xfId="121" xr:uid="{00000000-0005-0000-0000-000067000000}"/>
    <cellStyle name="40% - Accent2 3 2" xfId="122" xr:uid="{00000000-0005-0000-0000-000068000000}"/>
    <cellStyle name="40% - Accent2 3 3" xfId="123" xr:uid="{00000000-0005-0000-0000-000069000000}"/>
    <cellStyle name="40% - Accent2 4" xfId="124" xr:uid="{00000000-0005-0000-0000-00006A000000}"/>
    <cellStyle name="40% - Accent2 4 2" xfId="125" xr:uid="{00000000-0005-0000-0000-00006B000000}"/>
    <cellStyle name="40% - Accent2 4 3" xfId="126" xr:uid="{00000000-0005-0000-0000-00006C000000}"/>
    <cellStyle name="40% - Accent2 5" xfId="127" xr:uid="{00000000-0005-0000-0000-00006D000000}"/>
    <cellStyle name="40% - Accent2 6" xfId="128" xr:uid="{00000000-0005-0000-0000-00006E000000}"/>
    <cellStyle name="40% - Accent2 7" xfId="129" xr:uid="{00000000-0005-0000-0000-00006F000000}"/>
    <cellStyle name="40% - Accent3 2" xfId="130" xr:uid="{00000000-0005-0000-0000-000070000000}"/>
    <cellStyle name="40% - Accent3 2 2" xfId="131" xr:uid="{00000000-0005-0000-0000-000071000000}"/>
    <cellStyle name="40% - Accent3 2 3" xfId="132" xr:uid="{00000000-0005-0000-0000-000072000000}"/>
    <cellStyle name="40% - Accent3 2 4" xfId="133" xr:uid="{00000000-0005-0000-0000-000073000000}"/>
    <cellStyle name="40% - Accent3 2 5" xfId="134" xr:uid="{00000000-0005-0000-0000-000074000000}"/>
    <cellStyle name="40% - Accent3 3" xfId="135" xr:uid="{00000000-0005-0000-0000-000075000000}"/>
    <cellStyle name="40% - Accent3 3 2" xfId="136" xr:uid="{00000000-0005-0000-0000-000076000000}"/>
    <cellStyle name="40% - Accent3 3 3" xfId="137" xr:uid="{00000000-0005-0000-0000-000077000000}"/>
    <cellStyle name="40% - Accent3 4" xfId="138" xr:uid="{00000000-0005-0000-0000-000078000000}"/>
    <cellStyle name="40% - Accent3 4 2" xfId="139" xr:uid="{00000000-0005-0000-0000-000079000000}"/>
    <cellStyle name="40% - Accent3 4 3" xfId="140" xr:uid="{00000000-0005-0000-0000-00007A000000}"/>
    <cellStyle name="40% - Accent3 5" xfId="141" xr:uid="{00000000-0005-0000-0000-00007B000000}"/>
    <cellStyle name="40% - Accent3 6" xfId="142" xr:uid="{00000000-0005-0000-0000-00007C000000}"/>
    <cellStyle name="40% - Accent3 7" xfId="143" xr:uid="{00000000-0005-0000-0000-00007D000000}"/>
    <cellStyle name="40% - Accent4 2" xfId="144" xr:uid="{00000000-0005-0000-0000-00007E000000}"/>
    <cellStyle name="40% - Accent4 2 2" xfId="145" xr:uid="{00000000-0005-0000-0000-00007F000000}"/>
    <cellStyle name="40% - Accent4 2 3" xfId="146" xr:uid="{00000000-0005-0000-0000-000080000000}"/>
    <cellStyle name="40% - Accent4 2 4" xfId="147" xr:uid="{00000000-0005-0000-0000-000081000000}"/>
    <cellStyle name="40% - Accent4 2 5" xfId="148" xr:uid="{00000000-0005-0000-0000-000082000000}"/>
    <cellStyle name="40% - Accent4 3" xfId="149" xr:uid="{00000000-0005-0000-0000-000083000000}"/>
    <cellStyle name="40% - Accent4 3 2" xfId="150" xr:uid="{00000000-0005-0000-0000-000084000000}"/>
    <cellStyle name="40% - Accent4 3 3" xfId="151" xr:uid="{00000000-0005-0000-0000-000085000000}"/>
    <cellStyle name="40% - Accent4 4" xfId="152" xr:uid="{00000000-0005-0000-0000-000086000000}"/>
    <cellStyle name="40% - Accent4 4 2" xfId="153" xr:uid="{00000000-0005-0000-0000-000087000000}"/>
    <cellStyle name="40% - Accent4 4 3" xfId="154" xr:uid="{00000000-0005-0000-0000-000088000000}"/>
    <cellStyle name="40% - Accent4 5" xfId="155" xr:uid="{00000000-0005-0000-0000-000089000000}"/>
    <cellStyle name="40% - Accent4 6" xfId="156" xr:uid="{00000000-0005-0000-0000-00008A000000}"/>
    <cellStyle name="40% - Accent4 7" xfId="157" xr:uid="{00000000-0005-0000-0000-00008B000000}"/>
    <cellStyle name="40% - Accent5 2" xfId="158" xr:uid="{00000000-0005-0000-0000-00008C000000}"/>
    <cellStyle name="40% - Accent5 2 2" xfId="159" xr:uid="{00000000-0005-0000-0000-00008D000000}"/>
    <cellStyle name="40% - Accent5 2 3" xfId="160" xr:uid="{00000000-0005-0000-0000-00008E000000}"/>
    <cellStyle name="40% - Accent5 2 4" xfId="161" xr:uid="{00000000-0005-0000-0000-00008F000000}"/>
    <cellStyle name="40% - Accent5 2 5" xfId="162" xr:uid="{00000000-0005-0000-0000-000090000000}"/>
    <cellStyle name="40% - Accent5 3" xfId="163" xr:uid="{00000000-0005-0000-0000-000091000000}"/>
    <cellStyle name="40% - Accent5 3 2" xfId="164" xr:uid="{00000000-0005-0000-0000-000092000000}"/>
    <cellStyle name="40% - Accent5 3 3" xfId="165" xr:uid="{00000000-0005-0000-0000-000093000000}"/>
    <cellStyle name="40% - Accent5 4" xfId="166" xr:uid="{00000000-0005-0000-0000-000094000000}"/>
    <cellStyle name="40% - Accent5 4 2" xfId="167" xr:uid="{00000000-0005-0000-0000-000095000000}"/>
    <cellStyle name="40% - Accent5 4 3" xfId="168" xr:uid="{00000000-0005-0000-0000-000096000000}"/>
    <cellStyle name="40% - Accent5 5" xfId="169" xr:uid="{00000000-0005-0000-0000-000097000000}"/>
    <cellStyle name="40% - Accent5 6" xfId="170" xr:uid="{00000000-0005-0000-0000-000098000000}"/>
    <cellStyle name="40% - Accent5 7" xfId="171" xr:uid="{00000000-0005-0000-0000-000099000000}"/>
    <cellStyle name="40% - Accent6 2" xfId="172" xr:uid="{00000000-0005-0000-0000-00009A000000}"/>
    <cellStyle name="40% - Accent6 2 2" xfId="173" xr:uid="{00000000-0005-0000-0000-00009B000000}"/>
    <cellStyle name="40% - Accent6 2 3" xfId="174" xr:uid="{00000000-0005-0000-0000-00009C000000}"/>
    <cellStyle name="40% - Accent6 2 4" xfId="175" xr:uid="{00000000-0005-0000-0000-00009D000000}"/>
    <cellStyle name="40% - Accent6 2 5" xfId="176" xr:uid="{00000000-0005-0000-0000-00009E000000}"/>
    <cellStyle name="40% - Accent6 3" xfId="177" xr:uid="{00000000-0005-0000-0000-00009F000000}"/>
    <cellStyle name="40% - Accent6 3 2" xfId="178" xr:uid="{00000000-0005-0000-0000-0000A0000000}"/>
    <cellStyle name="40% - Accent6 3 3" xfId="179" xr:uid="{00000000-0005-0000-0000-0000A1000000}"/>
    <cellStyle name="40% - Accent6 4" xfId="180" xr:uid="{00000000-0005-0000-0000-0000A2000000}"/>
    <cellStyle name="40% - Accent6 4 2" xfId="181" xr:uid="{00000000-0005-0000-0000-0000A3000000}"/>
    <cellStyle name="40% - Accent6 4 3" xfId="182" xr:uid="{00000000-0005-0000-0000-0000A4000000}"/>
    <cellStyle name="40% - Accent6 5" xfId="183" xr:uid="{00000000-0005-0000-0000-0000A5000000}"/>
    <cellStyle name="40% - Accent6 6" xfId="184" xr:uid="{00000000-0005-0000-0000-0000A6000000}"/>
    <cellStyle name="40% - Accent6 7" xfId="185" xr:uid="{00000000-0005-0000-0000-0000A7000000}"/>
    <cellStyle name="60% - Accent1 2" xfId="186" xr:uid="{00000000-0005-0000-0000-0000A8000000}"/>
    <cellStyle name="60% - Accent1 2 2" xfId="187" xr:uid="{00000000-0005-0000-0000-0000A9000000}"/>
    <cellStyle name="60% - Accent1 2 3" xfId="188" xr:uid="{00000000-0005-0000-0000-0000AA000000}"/>
    <cellStyle name="60% - Accent1 2 4" xfId="189" xr:uid="{00000000-0005-0000-0000-0000AB000000}"/>
    <cellStyle name="60% - Accent1 2 5" xfId="190" xr:uid="{00000000-0005-0000-0000-0000AC000000}"/>
    <cellStyle name="60% - Accent1 3" xfId="191" xr:uid="{00000000-0005-0000-0000-0000AD000000}"/>
    <cellStyle name="60% - Accent1 3 2" xfId="192" xr:uid="{00000000-0005-0000-0000-0000AE000000}"/>
    <cellStyle name="60% - Accent1 4" xfId="193" xr:uid="{00000000-0005-0000-0000-0000AF000000}"/>
    <cellStyle name="60% - Accent1 5" xfId="194" xr:uid="{00000000-0005-0000-0000-0000B0000000}"/>
    <cellStyle name="60% - Accent1 6" xfId="195" xr:uid="{00000000-0005-0000-0000-0000B1000000}"/>
    <cellStyle name="60% - Accent1 7" xfId="196" xr:uid="{00000000-0005-0000-0000-0000B2000000}"/>
    <cellStyle name="60% - Accent2 2" xfId="197" xr:uid="{00000000-0005-0000-0000-0000B3000000}"/>
    <cellStyle name="60% - Accent2 2 2" xfId="198" xr:uid="{00000000-0005-0000-0000-0000B4000000}"/>
    <cellStyle name="60% - Accent2 2 3" xfId="199" xr:uid="{00000000-0005-0000-0000-0000B5000000}"/>
    <cellStyle name="60% - Accent2 2 4" xfId="200" xr:uid="{00000000-0005-0000-0000-0000B6000000}"/>
    <cellStyle name="60% - Accent2 2 5" xfId="201" xr:uid="{00000000-0005-0000-0000-0000B7000000}"/>
    <cellStyle name="60% - Accent2 3" xfId="202" xr:uid="{00000000-0005-0000-0000-0000B8000000}"/>
    <cellStyle name="60% - Accent2 3 2" xfId="203" xr:uid="{00000000-0005-0000-0000-0000B9000000}"/>
    <cellStyle name="60% - Accent2 4" xfId="204" xr:uid="{00000000-0005-0000-0000-0000BA000000}"/>
    <cellStyle name="60% - Accent2 5" xfId="205" xr:uid="{00000000-0005-0000-0000-0000BB000000}"/>
    <cellStyle name="60% - Accent2 6" xfId="206" xr:uid="{00000000-0005-0000-0000-0000BC000000}"/>
    <cellStyle name="60% - Accent2 7" xfId="207" xr:uid="{00000000-0005-0000-0000-0000BD000000}"/>
    <cellStyle name="60% - Accent3 2" xfId="208" xr:uid="{00000000-0005-0000-0000-0000BE000000}"/>
    <cellStyle name="60% - Accent3 2 2" xfId="209" xr:uid="{00000000-0005-0000-0000-0000BF000000}"/>
    <cellStyle name="60% - Accent3 2 3" xfId="210" xr:uid="{00000000-0005-0000-0000-0000C0000000}"/>
    <cellStyle name="60% - Accent3 2 4" xfId="211" xr:uid="{00000000-0005-0000-0000-0000C1000000}"/>
    <cellStyle name="60% - Accent3 2 5" xfId="212" xr:uid="{00000000-0005-0000-0000-0000C2000000}"/>
    <cellStyle name="60% - Accent3 3" xfId="213" xr:uid="{00000000-0005-0000-0000-0000C3000000}"/>
    <cellStyle name="60% - Accent3 3 2" xfId="214" xr:uid="{00000000-0005-0000-0000-0000C4000000}"/>
    <cellStyle name="60% - Accent3 4" xfId="215" xr:uid="{00000000-0005-0000-0000-0000C5000000}"/>
    <cellStyle name="60% - Accent3 5" xfId="216" xr:uid="{00000000-0005-0000-0000-0000C6000000}"/>
    <cellStyle name="60% - Accent3 6" xfId="217" xr:uid="{00000000-0005-0000-0000-0000C7000000}"/>
    <cellStyle name="60% - Accent3 7" xfId="218" xr:uid="{00000000-0005-0000-0000-0000C8000000}"/>
    <cellStyle name="60% - Accent4 2" xfId="219" xr:uid="{00000000-0005-0000-0000-0000C9000000}"/>
    <cellStyle name="60% - Accent4 2 2" xfId="220" xr:uid="{00000000-0005-0000-0000-0000CA000000}"/>
    <cellStyle name="60% - Accent4 2 3" xfId="221" xr:uid="{00000000-0005-0000-0000-0000CB000000}"/>
    <cellStyle name="60% - Accent4 2 4" xfId="222" xr:uid="{00000000-0005-0000-0000-0000CC000000}"/>
    <cellStyle name="60% - Accent4 2 5" xfId="223" xr:uid="{00000000-0005-0000-0000-0000CD000000}"/>
    <cellStyle name="60% - Accent4 3" xfId="224" xr:uid="{00000000-0005-0000-0000-0000CE000000}"/>
    <cellStyle name="60% - Accent4 3 2" xfId="225" xr:uid="{00000000-0005-0000-0000-0000CF000000}"/>
    <cellStyle name="60% - Accent4 4" xfId="226" xr:uid="{00000000-0005-0000-0000-0000D0000000}"/>
    <cellStyle name="60% - Accent4 5" xfId="227" xr:uid="{00000000-0005-0000-0000-0000D1000000}"/>
    <cellStyle name="60% - Accent4 6" xfId="228" xr:uid="{00000000-0005-0000-0000-0000D2000000}"/>
    <cellStyle name="60% - Accent4 7" xfId="229" xr:uid="{00000000-0005-0000-0000-0000D3000000}"/>
    <cellStyle name="60% - Accent5 2" xfId="230" xr:uid="{00000000-0005-0000-0000-0000D4000000}"/>
    <cellStyle name="60% - Accent5 2 2" xfId="231" xr:uid="{00000000-0005-0000-0000-0000D5000000}"/>
    <cellStyle name="60% - Accent5 2 3" xfId="232" xr:uid="{00000000-0005-0000-0000-0000D6000000}"/>
    <cellStyle name="60% - Accent5 2 4" xfId="233" xr:uid="{00000000-0005-0000-0000-0000D7000000}"/>
    <cellStyle name="60% - Accent5 2 5" xfId="234" xr:uid="{00000000-0005-0000-0000-0000D8000000}"/>
    <cellStyle name="60% - Accent5 3" xfId="235" xr:uid="{00000000-0005-0000-0000-0000D9000000}"/>
    <cellStyle name="60% - Accent5 3 2" xfId="236" xr:uid="{00000000-0005-0000-0000-0000DA000000}"/>
    <cellStyle name="60% - Accent5 4" xfId="237" xr:uid="{00000000-0005-0000-0000-0000DB000000}"/>
    <cellStyle name="60% - Accent5 5" xfId="238" xr:uid="{00000000-0005-0000-0000-0000DC000000}"/>
    <cellStyle name="60% - Accent5 6" xfId="239" xr:uid="{00000000-0005-0000-0000-0000DD000000}"/>
    <cellStyle name="60% - Accent5 7" xfId="240" xr:uid="{00000000-0005-0000-0000-0000DE000000}"/>
    <cellStyle name="60% - Accent6 2" xfId="241" xr:uid="{00000000-0005-0000-0000-0000DF000000}"/>
    <cellStyle name="60% - Accent6 2 2" xfId="242" xr:uid="{00000000-0005-0000-0000-0000E0000000}"/>
    <cellStyle name="60% - Accent6 2 3" xfId="243" xr:uid="{00000000-0005-0000-0000-0000E1000000}"/>
    <cellStyle name="60% - Accent6 2 4" xfId="244" xr:uid="{00000000-0005-0000-0000-0000E2000000}"/>
    <cellStyle name="60% - Accent6 2 5" xfId="245" xr:uid="{00000000-0005-0000-0000-0000E3000000}"/>
    <cellStyle name="60% - Accent6 3" xfId="246" xr:uid="{00000000-0005-0000-0000-0000E4000000}"/>
    <cellStyle name="60% - Accent6 3 2" xfId="247" xr:uid="{00000000-0005-0000-0000-0000E5000000}"/>
    <cellStyle name="60% - Accent6 4" xfId="248" xr:uid="{00000000-0005-0000-0000-0000E6000000}"/>
    <cellStyle name="60% - Accent6 5" xfId="249" xr:uid="{00000000-0005-0000-0000-0000E7000000}"/>
    <cellStyle name="60% - Accent6 6" xfId="250" xr:uid="{00000000-0005-0000-0000-0000E8000000}"/>
    <cellStyle name="60% - Accent6 7" xfId="251" xr:uid="{00000000-0005-0000-0000-0000E9000000}"/>
    <cellStyle name="Accent1 2" xfId="252" xr:uid="{00000000-0005-0000-0000-0000EA000000}"/>
    <cellStyle name="Accent1 2 2" xfId="253" xr:uid="{00000000-0005-0000-0000-0000EB000000}"/>
    <cellStyle name="Accent1 2 3" xfId="254" xr:uid="{00000000-0005-0000-0000-0000EC000000}"/>
    <cellStyle name="Accent1 2 4" xfId="255" xr:uid="{00000000-0005-0000-0000-0000ED000000}"/>
    <cellStyle name="Accent1 2 5" xfId="256" xr:uid="{00000000-0005-0000-0000-0000EE000000}"/>
    <cellStyle name="Accent1 3" xfId="257" xr:uid="{00000000-0005-0000-0000-0000EF000000}"/>
    <cellStyle name="Accent1 3 2" xfId="258" xr:uid="{00000000-0005-0000-0000-0000F0000000}"/>
    <cellStyle name="Accent1 4" xfId="259" xr:uid="{00000000-0005-0000-0000-0000F1000000}"/>
    <cellStyle name="Accent1 5" xfId="260" xr:uid="{00000000-0005-0000-0000-0000F2000000}"/>
    <cellStyle name="Accent1 6" xfId="261" xr:uid="{00000000-0005-0000-0000-0000F3000000}"/>
    <cellStyle name="Accent1 7" xfId="262" xr:uid="{00000000-0005-0000-0000-0000F4000000}"/>
    <cellStyle name="Accent2 2" xfId="263" xr:uid="{00000000-0005-0000-0000-0000F5000000}"/>
    <cellStyle name="Accent2 2 2" xfId="264" xr:uid="{00000000-0005-0000-0000-0000F6000000}"/>
    <cellStyle name="Accent2 2 3" xfId="265" xr:uid="{00000000-0005-0000-0000-0000F7000000}"/>
    <cellStyle name="Accent2 2 4" xfId="266" xr:uid="{00000000-0005-0000-0000-0000F8000000}"/>
    <cellStyle name="Accent2 2 5" xfId="267" xr:uid="{00000000-0005-0000-0000-0000F9000000}"/>
    <cellStyle name="Accent2 3" xfId="268" xr:uid="{00000000-0005-0000-0000-0000FA000000}"/>
    <cellStyle name="Accent2 3 2" xfId="269" xr:uid="{00000000-0005-0000-0000-0000FB000000}"/>
    <cellStyle name="Accent2 4" xfId="270" xr:uid="{00000000-0005-0000-0000-0000FC000000}"/>
    <cellStyle name="Accent2 5" xfId="271" xr:uid="{00000000-0005-0000-0000-0000FD000000}"/>
    <cellStyle name="Accent2 6" xfId="272" xr:uid="{00000000-0005-0000-0000-0000FE000000}"/>
    <cellStyle name="Accent2 7" xfId="273" xr:uid="{00000000-0005-0000-0000-0000FF000000}"/>
    <cellStyle name="Accent3 2" xfId="274" xr:uid="{00000000-0005-0000-0000-000000010000}"/>
    <cellStyle name="Accent3 2 2" xfId="275" xr:uid="{00000000-0005-0000-0000-000001010000}"/>
    <cellStyle name="Accent3 2 3" xfId="276" xr:uid="{00000000-0005-0000-0000-000002010000}"/>
    <cellStyle name="Accent3 2 4" xfId="277" xr:uid="{00000000-0005-0000-0000-000003010000}"/>
    <cellStyle name="Accent3 2 5" xfId="278" xr:uid="{00000000-0005-0000-0000-000004010000}"/>
    <cellStyle name="Accent3 3" xfId="279" xr:uid="{00000000-0005-0000-0000-000005010000}"/>
    <cellStyle name="Accent3 3 2" xfId="280" xr:uid="{00000000-0005-0000-0000-000006010000}"/>
    <cellStyle name="Accent3 4" xfId="281" xr:uid="{00000000-0005-0000-0000-000007010000}"/>
    <cellStyle name="Accent3 5" xfId="282" xr:uid="{00000000-0005-0000-0000-000008010000}"/>
    <cellStyle name="Accent3 6" xfId="283" xr:uid="{00000000-0005-0000-0000-000009010000}"/>
    <cellStyle name="Accent3 7" xfId="284" xr:uid="{00000000-0005-0000-0000-00000A010000}"/>
    <cellStyle name="Accent4 2" xfId="285" xr:uid="{00000000-0005-0000-0000-00000B010000}"/>
    <cellStyle name="Accent4 2 2" xfId="286" xr:uid="{00000000-0005-0000-0000-00000C010000}"/>
    <cellStyle name="Accent4 2 3" xfId="287" xr:uid="{00000000-0005-0000-0000-00000D010000}"/>
    <cellStyle name="Accent4 2 4" xfId="288" xr:uid="{00000000-0005-0000-0000-00000E010000}"/>
    <cellStyle name="Accent4 2 5" xfId="289" xr:uid="{00000000-0005-0000-0000-00000F010000}"/>
    <cellStyle name="Accent4 3" xfId="290" xr:uid="{00000000-0005-0000-0000-000010010000}"/>
    <cellStyle name="Accent4 3 2" xfId="291" xr:uid="{00000000-0005-0000-0000-000011010000}"/>
    <cellStyle name="Accent4 4" xfId="292" xr:uid="{00000000-0005-0000-0000-000012010000}"/>
    <cellStyle name="Accent4 5" xfId="293" xr:uid="{00000000-0005-0000-0000-000013010000}"/>
    <cellStyle name="Accent4 6" xfId="294" xr:uid="{00000000-0005-0000-0000-000014010000}"/>
    <cellStyle name="Accent4 7" xfId="295" xr:uid="{00000000-0005-0000-0000-000015010000}"/>
    <cellStyle name="Accent5 2" xfId="296" xr:uid="{00000000-0005-0000-0000-000016010000}"/>
    <cellStyle name="Accent5 2 2" xfId="297" xr:uid="{00000000-0005-0000-0000-000017010000}"/>
    <cellStyle name="Accent5 2 3" xfId="298" xr:uid="{00000000-0005-0000-0000-000018010000}"/>
    <cellStyle name="Accent5 2 4" xfId="299" xr:uid="{00000000-0005-0000-0000-000019010000}"/>
    <cellStyle name="Accent5 2 5" xfId="300" xr:uid="{00000000-0005-0000-0000-00001A010000}"/>
    <cellStyle name="Accent5 3" xfId="301" xr:uid="{00000000-0005-0000-0000-00001B010000}"/>
    <cellStyle name="Accent5 3 2" xfId="302" xr:uid="{00000000-0005-0000-0000-00001C010000}"/>
    <cellStyle name="Accent5 4" xfId="303" xr:uid="{00000000-0005-0000-0000-00001D010000}"/>
    <cellStyle name="Accent5 5" xfId="304" xr:uid="{00000000-0005-0000-0000-00001E010000}"/>
    <cellStyle name="Accent5 6" xfId="305" xr:uid="{00000000-0005-0000-0000-00001F010000}"/>
    <cellStyle name="Accent5 7" xfId="306" xr:uid="{00000000-0005-0000-0000-000020010000}"/>
    <cellStyle name="Accent6 2" xfId="307" xr:uid="{00000000-0005-0000-0000-000021010000}"/>
    <cellStyle name="Accent6 2 2" xfId="308" xr:uid="{00000000-0005-0000-0000-000022010000}"/>
    <cellStyle name="Accent6 2 3" xfId="309" xr:uid="{00000000-0005-0000-0000-000023010000}"/>
    <cellStyle name="Accent6 2 4" xfId="310" xr:uid="{00000000-0005-0000-0000-000024010000}"/>
    <cellStyle name="Accent6 2 5" xfId="311" xr:uid="{00000000-0005-0000-0000-000025010000}"/>
    <cellStyle name="Accent6 3" xfId="312" xr:uid="{00000000-0005-0000-0000-000026010000}"/>
    <cellStyle name="Accent6 3 2" xfId="313" xr:uid="{00000000-0005-0000-0000-000027010000}"/>
    <cellStyle name="Accent6 4" xfId="314" xr:uid="{00000000-0005-0000-0000-000028010000}"/>
    <cellStyle name="Accent6 5" xfId="315" xr:uid="{00000000-0005-0000-0000-000029010000}"/>
    <cellStyle name="Accent6 6" xfId="316" xr:uid="{00000000-0005-0000-0000-00002A010000}"/>
    <cellStyle name="Accent6 7" xfId="317" xr:uid="{00000000-0005-0000-0000-00002B010000}"/>
    <cellStyle name="Bad 2" xfId="318" xr:uid="{00000000-0005-0000-0000-00002C010000}"/>
    <cellStyle name="Bad 2 2" xfId="319" xr:uid="{00000000-0005-0000-0000-00002D010000}"/>
    <cellStyle name="Bad 2 3" xfId="320" xr:uid="{00000000-0005-0000-0000-00002E010000}"/>
    <cellStyle name="Bad 2 4" xfId="321" xr:uid="{00000000-0005-0000-0000-00002F010000}"/>
    <cellStyle name="Bad 2 5" xfId="322" xr:uid="{00000000-0005-0000-0000-000030010000}"/>
    <cellStyle name="Bad 3" xfId="323" xr:uid="{00000000-0005-0000-0000-000031010000}"/>
    <cellStyle name="Bad 3 2" xfId="324" xr:uid="{00000000-0005-0000-0000-000032010000}"/>
    <cellStyle name="Bad 4" xfId="325" xr:uid="{00000000-0005-0000-0000-000033010000}"/>
    <cellStyle name="Bad 5" xfId="326" xr:uid="{00000000-0005-0000-0000-000034010000}"/>
    <cellStyle name="Bad 6" xfId="327" xr:uid="{00000000-0005-0000-0000-000035010000}"/>
    <cellStyle name="Bad 7" xfId="328" xr:uid="{00000000-0005-0000-0000-000036010000}"/>
    <cellStyle name="Calculation 2" xfId="329" xr:uid="{00000000-0005-0000-0000-000037010000}"/>
    <cellStyle name="Calculation 2 2" xfId="330" xr:uid="{00000000-0005-0000-0000-000038010000}"/>
    <cellStyle name="Calculation 2 3" xfId="331" xr:uid="{00000000-0005-0000-0000-000039010000}"/>
    <cellStyle name="Calculation 2 4" xfId="332" xr:uid="{00000000-0005-0000-0000-00003A010000}"/>
    <cellStyle name="Calculation 2 5" xfId="333" xr:uid="{00000000-0005-0000-0000-00003B010000}"/>
    <cellStyle name="Calculation 3" xfId="334" xr:uid="{00000000-0005-0000-0000-00003C010000}"/>
    <cellStyle name="Calculation 3 2" xfId="335" xr:uid="{00000000-0005-0000-0000-00003D010000}"/>
    <cellStyle name="Calculation 4" xfId="336" xr:uid="{00000000-0005-0000-0000-00003E010000}"/>
    <cellStyle name="Calculation 5" xfId="337" xr:uid="{00000000-0005-0000-0000-00003F010000}"/>
    <cellStyle name="Calculation 6" xfId="338" xr:uid="{00000000-0005-0000-0000-000040010000}"/>
    <cellStyle name="Calculation 7" xfId="339" xr:uid="{00000000-0005-0000-0000-000041010000}"/>
    <cellStyle name="Check Cell 2" xfId="340" xr:uid="{00000000-0005-0000-0000-000042010000}"/>
    <cellStyle name="Check Cell 2 2" xfId="341" xr:uid="{00000000-0005-0000-0000-000043010000}"/>
    <cellStyle name="Check Cell 2 3" xfId="342" xr:uid="{00000000-0005-0000-0000-000044010000}"/>
    <cellStyle name="Check Cell 2 4" xfId="343" xr:uid="{00000000-0005-0000-0000-000045010000}"/>
    <cellStyle name="Check Cell 2 5" xfId="344" xr:uid="{00000000-0005-0000-0000-000046010000}"/>
    <cellStyle name="Check Cell 3" xfId="345" xr:uid="{00000000-0005-0000-0000-000047010000}"/>
    <cellStyle name="Check Cell 3 2" xfId="346" xr:uid="{00000000-0005-0000-0000-000048010000}"/>
    <cellStyle name="Check Cell 4" xfId="347" xr:uid="{00000000-0005-0000-0000-000049010000}"/>
    <cellStyle name="Check Cell 5" xfId="348" xr:uid="{00000000-0005-0000-0000-00004A010000}"/>
    <cellStyle name="Check Cell 6" xfId="349" xr:uid="{00000000-0005-0000-0000-00004B010000}"/>
    <cellStyle name="Check Cell 7" xfId="350" xr:uid="{00000000-0005-0000-0000-00004C010000}"/>
    <cellStyle name="Comma [0] 10" xfId="351" xr:uid="{00000000-0005-0000-0000-00004E010000}"/>
    <cellStyle name="Comma [0] 19" xfId="352" xr:uid="{00000000-0005-0000-0000-00004F010000}"/>
    <cellStyle name="Comma [0] 19 2" xfId="14" xr:uid="{00000000-0005-0000-0000-000050010000}"/>
    <cellStyle name="Comma [0] 2" xfId="353" xr:uid="{00000000-0005-0000-0000-000051010000}"/>
    <cellStyle name="Comma [0] 2 2" xfId="354" xr:uid="{00000000-0005-0000-0000-000052010000}"/>
    <cellStyle name="Comma [0] 2 2 2" xfId="355" xr:uid="{00000000-0005-0000-0000-000053010000}"/>
    <cellStyle name="Comma [0] 2 2 2 2" xfId="356" xr:uid="{00000000-0005-0000-0000-000054010000}"/>
    <cellStyle name="Comma [0] 2 2 2 3" xfId="3" xr:uid="{00000000-0005-0000-0000-000055010000}"/>
    <cellStyle name="Comma [0] 2 2 3" xfId="357" xr:uid="{00000000-0005-0000-0000-000056010000}"/>
    <cellStyle name="Comma [0] 2 2 4" xfId="358" xr:uid="{00000000-0005-0000-0000-000057010000}"/>
    <cellStyle name="Comma [0] 2 2 5" xfId="359" xr:uid="{00000000-0005-0000-0000-000058010000}"/>
    <cellStyle name="Comma [0] 2 3" xfId="360" xr:uid="{00000000-0005-0000-0000-000059010000}"/>
    <cellStyle name="Comma [0] 2 4" xfId="361" xr:uid="{00000000-0005-0000-0000-00005A010000}"/>
    <cellStyle name="Comma [0] 2 5" xfId="362" xr:uid="{00000000-0005-0000-0000-00005B010000}"/>
    <cellStyle name="Comma [0] 2 6" xfId="363" xr:uid="{00000000-0005-0000-0000-00005C010000}"/>
    <cellStyle name="Comma [0] 20" xfId="364" xr:uid="{00000000-0005-0000-0000-00005D010000}"/>
    <cellStyle name="Comma [0] 20 2" xfId="16" xr:uid="{00000000-0005-0000-0000-00005E010000}"/>
    <cellStyle name="Comma [0] 3" xfId="365" xr:uid="{00000000-0005-0000-0000-00005F010000}"/>
    <cellStyle name="Comma [0] 3 2" xfId="366" xr:uid="{00000000-0005-0000-0000-000060010000}"/>
    <cellStyle name="Comma [0] 3 2 2" xfId="367" xr:uid="{00000000-0005-0000-0000-000061010000}"/>
    <cellStyle name="Comma [0] 3 2 2 2" xfId="368" xr:uid="{00000000-0005-0000-0000-000062010000}"/>
    <cellStyle name="Comma [0] 3 3" xfId="369" xr:uid="{00000000-0005-0000-0000-000063010000}"/>
    <cellStyle name="Comma [0] 3 3 2" xfId="370" xr:uid="{00000000-0005-0000-0000-000064010000}"/>
    <cellStyle name="Comma [0] 3 4" xfId="371" xr:uid="{00000000-0005-0000-0000-000065010000}"/>
    <cellStyle name="Comma [0] 3 4 2" xfId="372" xr:uid="{00000000-0005-0000-0000-000066010000}"/>
    <cellStyle name="Comma [0] 3 4 2 2" xfId="373" xr:uid="{00000000-0005-0000-0000-000067010000}"/>
    <cellStyle name="Comma [0] 3 5" xfId="374" xr:uid="{00000000-0005-0000-0000-000068010000}"/>
    <cellStyle name="Comma [0] 3 6" xfId="375" xr:uid="{00000000-0005-0000-0000-000069010000}"/>
    <cellStyle name="Comma [0] 3 7" xfId="376" xr:uid="{00000000-0005-0000-0000-00006A010000}"/>
    <cellStyle name="Comma [0] 3 8" xfId="377" xr:uid="{00000000-0005-0000-0000-00006B010000}"/>
    <cellStyle name="Comma [0] 4" xfId="378" xr:uid="{00000000-0005-0000-0000-00006C010000}"/>
    <cellStyle name="Comma [0] 5" xfId="379" xr:uid="{00000000-0005-0000-0000-00006D010000}"/>
    <cellStyle name="Comma [0] 6" xfId="380" xr:uid="{00000000-0005-0000-0000-00006E010000}"/>
    <cellStyle name="Comma [0] 7" xfId="381" xr:uid="{00000000-0005-0000-0000-00006F010000}"/>
    <cellStyle name="Comma [0] 8" xfId="382" xr:uid="{00000000-0005-0000-0000-000070010000}"/>
    <cellStyle name="Comma [0] 8 2" xfId="383" xr:uid="{00000000-0005-0000-0000-000071010000}"/>
    <cellStyle name="Comma [0] 9" xfId="384" xr:uid="{00000000-0005-0000-0000-000072010000}"/>
    <cellStyle name="Comma [0] 9 2" xfId="6" xr:uid="{00000000-0005-0000-0000-000073010000}"/>
    <cellStyle name="Comma 10" xfId="385" xr:uid="{00000000-0005-0000-0000-000074010000}"/>
    <cellStyle name="Comma 11" xfId="386" xr:uid="{00000000-0005-0000-0000-000075010000}"/>
    <cellStyle name="Comma 12" xfId="387" xr:uid="{00000000-0005-0000-0000-000076010000}"/>
    <cellStyle name="Comma 13" xfId="388" xr:uid="{00000000-0005-0000-0000-000077010000}"/>
    <cellStyle name="Comma 14" xfId="389" xr:uid="{00000000-0005-0000-0000-000078010000}"/>
    <cellStyle name="Comma 15" xfId="390" xr:uid="{00000000-0005-0000-0000-000079010000}"/>
    <cellStyle name="Comma 16" xfId="391" xr:uid="{00000000-0005-0000-0000-00007A010000}"/>
    <cellStyle name="Comma 17" xfId="392" xr:uid="{00000000-0005-0000-0000-00007B010000}"/>
    <cellStyle name="Comma 18" xfId="393" xr:uid="{00000000-0005-0000-0000-00007C010000}"/>
    <cellStyle name="Comma 19" xfId="394" xr:uid="{00000000-0005-0000-0000-00007D010000}"/>
    <cellStyle name="Comma 2" xfId="395" xr:uid="{00000000-0005-0000-0000-00007E010000}"/>
    <cellStyle name="Comma 2 2" xfId="396" xr:uid="{00000000-0005-0000-0000-00007F010000}"/>
    <cellStyle name="Comma 2 2 2" xfId="7" xr:uid="{00000000-0005-0000-0000-000080010000}"/>
    <cellStyle name="Comma 2 2 3" xfId="397" xr:uid="{00000000-0005-0000-0000-000081010000}"/>
    <cellStyle name="Comma 2 2 4" xfId="398" xr:uid="{00000000-0005-0000-0000-000082010000}"/>
    <cellStyle name="Comma 2 2 5" xfId="399" xr:uid="{00000000-0005-0000-0000-000083010000}"/>
    <cellStyle name="Comma 2 2 6" xfId="400" xr:uid="{00000000-0005-0000-0000-000084010000}"/>
    <cellStyle name="Comma 2 2 7" xfId="401" xr:uid="{00000000-0005-0000-0000-000085010000}"/>
    <cellStyle name="Comma 2 3" xfId="402" xr:uid="{00000000-0005-0000-0000-000086010000}"/>
    <cellStyle name="Comma 2 3 2" xfId="403" xr:uid="{00000000-0005-0000-0000-000087010000}"/>
    <cellStyle name="Comma 2 3 2 2" xfId="404" xr:uid="{00000000-0005-0000-0000-000088010000}"/>
    <cellStyle name="Comma 2 3 3" xfId="405" xr:uid="{00000000-0005-0000-0000-000089010000}"/>
    <cellStyle name="Comma 2 4" xfId="406" xr:uid="{00000000-0005-0000-0000-00008A010000}"/>
    <cellStyle name="Comma 2 4 2" xfId="407" xr:uid="{00000000-0005-0000-0000-00008B010000}"/>
    <cellStyle name="Comma 2 4 3" xfId="408" xr:uid="{00000000-0005-0000-0000-00008C010000}"/>
    <cellStyle name="Comma 2 5" xfId="409" xr:uid="{00000000-0005-0000-0000-00008D010000}"/>
    <cellStyle name="Comma 2 5 2" xfId="410" xr:uid="{00000000-0005-0000-0000-00008E010000}"/>
    <cellStyle name="Comma 2 6" xfId="411" xr:uid="{00000000-0005-0000-0000-00008F010000}"/>
    <cellStyle name="Comma 2 6 2" xfId="412" xr:uid="{00000000-0005-0000-0000-000090010000}"/>
    <cellStyle name="Comma 2 7" xfId="413" xr:uid="{00000000-0005-0000-0000-000091010000}"/>
    <cellStyle name="Comma 2 7 2" xfId="414" xr:uid="{00000000-0005-0000-0000-000092010000}"/>
    <cellStyle name="Comma 2 8" xfId="415" xr:uid="{00000000-0005-0000-0000-000093010000}"/>
    <cellStyle name="Comma 20" xfId="416" xr:uid="{00000000-0005-0000-0000-000094010000}"/>
    <cellStyle name="Comma 21" xfId="417" xr:uid="{00000000-0005-0000-0000-000095010000}"/>
    <cellStyle name="Comma 21 2" xfId="418" xr:uid="{00000000-0005-0000-0000-000096010000}"/>
    <cellStyle name="Comma 3" xfId="419" xr:uid="{00000000-0005-0000-0000-000097010000}"/>
    <cellStyle name="Comma 3 2" xfId="420" xr:uid="{00000000-0005-0000-0000-000098010000}"/>
    <cellStyle name="Comma 3 2 2" xfId="421" xr:uid="{00000000-0005-0000-0000-000099010000}"/>
    <cellStyle name="Comma 3 2 2 2" xfId="422" xr:uid="{00000000-0005-0000-0000-00009A010000}"/>
    <cellStyle name="Comma 3 3" xfId="423" xr:uid="{00000000-0005-0000-0000-00009B010000}"/>
    <cellStyle name="Comma 3 3 2" xfId="424" xr:uid="{00000000-0005-0000-0000-00009C010000}"/>
    <cellStyle name="Comma 3 4" xfId="425" xr:uid="{00000000-0005-0000-0000-00009D010000}"/>
    <cellStyle name="Comma 3 4 2" xfId="426" xr:uid="{00000000-0005-0000-0000-00009E010000}"/>
    <cellStyle name="Comma 3 5" xfId="427" xr:uid="{00000000-0005-0000-0000-00009F010000}"/>
    <cellStyle name="Comma 3 6" xfId="428" xr:uid="{00000000-0005-0000-0000-0000A0010000}"/>
    <cellStyle name="Comma 3 7" xfId="429" xr:uid="{00000000-0005-0000-0000-0000A1010000}"/>
    <cellStyle name="Comma 3 8" xfId="430" xr:uid="{00000000-0005-0000-0000-0000A2010000}"/>
    <cellStyle name="Comma 3 9" xfId="431" xr:uid="{00000000-0005-0000-0000-0000A3010000}"/>
    <cellStyle name="Comma 4" xfId="432" xr:uid="{00000000-0005-0000-0000-0000A4010000}"/>
    <cellStyle name="Comma 4 2" xfId="4" xr:uid="{00000000-0005-0000-0000-0000A5010000}"/>
    <cellStyle name="Comma 4 2 2" xfId="433" xr:uid="{00000000-0005-0000-0000-0000A6010000}"/>
    <cellStyle name="Comma 4 2 2 2" xfId="434" xr:uid="{00000000-0005-0000-0000-0000A7010000}"/>
    <cellStyle name="Comma 4 3" xfId="435" xr:uid="{00000000-0005-0000-0000-0000A8010000}"/>
    <cellStyle name="Comma 4 4" xfId="436" xr:uid="{00000000-0005-0000-0000-0000A9010000}"/>
    <cellStyle name="Comma 4 5" xfId="437" xr:uid="{00000000-0005-0000-0000-0000AA010000}"/>
    <cellStyle name="Comma 5" xfId="438" xr:uid="{00000000-0005-0000-0000-0000AB010000}"/>
    <cellStyle name="Comma 6" xfId="439" xr:uid="{00000000-0005-0000-0000-0000AC010000}"/>
    <cellStyle name="Comma 6 2" xfId="440" xr:uid="{00000000-0005-0000-0000-0000AD010000}"/>
    <cellStyle name="Comma 7" xfId="441" xr:uid="{00000000-0005-0000-0000-0000AE010000}"/>
    <cellStyle name="Comma 8" xfId="442" xr:uid="{00000000-0005-0000-0000-0000AF010000}"/>
    <cellStyle name="Comma 9" xfId="443" xr:uid="{00000000-0005-0000-0000-0000B0010000}"/>
    <cellStyle name="Currency 2" xfId="444" xr:uid="{00000000-0005-0000-0000-0000B1010000}"/>
    <cellStyle name="Explanatory Text 2" xfId="445" xr:uid="{00000000-0005-0000-0000-0000B2010000}"/>
    <cellStyle name="Explanatory Text 2 2" xfId="446" xr:uid="{00000000-0005-0000-0000-0000B3010000}"/>
    <cellStyle name="Explanatory Text 3" xfId="447" xr:uid="{00000000-0005-0000-0000-0000B4010000}"/>
    <cellStyle name="Explanatory Text 3 2" xfId="448" xr:uid="{00000000-0005-0000-0000-0000B5010000}"/>
    <cellStyle name="Explanatory Text 4" xfId="449" xr:uid="{00000000-0005-0000-0000-0000B6010000}"/>
    <cellStyle name="Explanatory Text 5" xfId="450" xr:uid="{00000000-0005-0000-0000-0000B7010000}"/>
    <cellStyle name="Explanatory Text 6" xfId="451" xr:uid="{00000000-0005-0000-0000-0000B8010000}"/>
    <cellStyle name="F2" xfId="452" xr:uid="{00000000-0005-0000-0000-0000B9010000}"/>
    <cellStyle name="F2 2" xfId="453" xr:uid="{00000000-0005-0000-0000-0000BA010000}"/>
    <cellStyle name="F2 2 2" xfId="454" xr:uid="{00000000-0005-0000-0000-0000BB010000}"/>
    <cellStyle name="F2 2 3" xfId="455" xr:uid="{00000000-0005-0000-0000-0000BC010000}"/>
    <cellStyle name="F2 2 4" xfId="456" xr:uid="{00000000-0005-0000-0000-0000BD010000}"/>
    <cellStyle name="F2 3" xfId="457" xr:uid="{00000000-0005-0000-0000-0000BE010000}"/>
    <cellStyle name="F2_TGT Per Pro Area Month" xfId="458" xr:uid="{00000000-0005-0000-0000-0000BF010000}"/>
    <cellStyle name="F3" xfId="459" xr:uid="{00000000-0005-0000-0000-0000C0010000}"/>
    <cellStyle name="F3 2" xfId="460" xr:uid="{00000000-0005-0000-0000-0000C1010000}"/>
    <cellStyle name="F3 2 2" xfId="461" xr:uid="{00000000-0005-0000-0000-0000C2010000}"/>
    <cellStyle name="F3 2 3" xfId="462" xr:uid="{00000000-0005-0000-0000-0000C3010000}"/>
    <cellStyle name="F3 2 4" xfId="463" xr:uid="{00000000-0005-0000-0000-0000C4010000}"/>
    <cellStyle name="F3 3" xfId="464" xr:uid="{00000000-0005-0000-0000-0000C5010000}"/>
    <cellStyle name="F3_TGT Per Pro Area Month" xfId="465" xr:uid="{00000000-0005-0000-0000-0000C6010000}"/>
    <cellStyle name="F4" xfId="466" xr:uid="{00000000-0005-0000-0000-0000C7010000}"/>
    <cellStyle name="F4 2" xfId="467" xr:uid="{00000000-0005-0000-0000-0000C8010000}"/>
    <cellStyle name="F4 2 2" xfId="468" xr:uid="{00000000-0005-0000-0000-0000C9010000}"/>
    <cellStyle name="F4 2 3" xfId="469" xr:uid="{00000000-0005-0000-0000-0000CA010000}"/>
    <cellStyle name="F4 2 4" xfId="470" xr:uid="{00000000-0005-0000-0000-0000CB010000}"/>
    <cellStyle name="F4 3" xfId="471" xr:uid="{00000000-0005-0000-0000-0000CC010000}"/>
    <cellStyle name="F4_TGT Per Pro Area Month" xfId="472" xr:uid="{00000000-0005-0000-0000-0000CD010000}"/>
    <cellStyle name="F5" xfId="473" xr:uid="{00000000-0005-0000-0000-0000CE010000}"/>
    <cellStyle name="F5 2" xfId="474" xr:uid="{00000000-0005-0000-0000-0000CF010000}"/>
    <cellStyle name="F5 2 2" xfId="475" xr:uid="{00000000-0005-0000-0000-0000D0010000}"/>
    <cellStyle name="F5 2 3" xfId="476" xr:uid="{00000000-0005-0000-0000-0000D1010000}"/>
    <cellStyle name="F5 2 4" xfId="477" xr:uid="{00000000-0005-0000-0000-0000D2010000}"/>
    <cellStyle name="F5 3" xfId="478" xr:uid="{00000000-0005-0000-0000-0000D3010000}"/>
    <cellStyle name="F5_TGT Per Pro Area Month" xfId="479" xr:uid="{00000000-0005-0000-0000-0000D4010000}"/>
    <cellStyle name="F6" xfId="480" xr:uid="{00000000-0005-0000-0000-0000D5010000}"/>
    <cellStyle name="F6 2" xfId="481" xr:uid="{00000000-0005-0000-0000-0000D6010000}"/>
    <cellStyle name="F6 2 2" xfId="482" xr:uid="{00000000-0005-0000-0000-0000D7010000}"/>
    <cellStyle name="F6 2 3" xfId="483" xr:uid="{00000000-0005-0000-0000-0000D8010000}"/>
    <cellStyle name="F6 2 4" xfId="484" xr:uid="{00000000-0005-0000-0000-0000D9010000}"/>
    <cellStyle name="F6 3" xfId="485" xr:uid="{00000000-0005-0000-0000-0000DA010000}"/>
    <cellStyle name="F6_TGT Per Pro Area Month" xfId="486" xr:uid="{00000000-0005-0000-0000-0000DB010000}"/>
    <cellStyle name="F7" xfId="487" xr:uid="{00000000-0005-0000-0000-0000DC010000}"/>
    <cellStyle name="F7 2" xfId="488" xr:uid="{00000000-0005-0000-0000-0000DD010000}"/>
    <cellStyle name="F7 2 2" xfId="489" xr:uid="{00000000-0005-0000-0000-0000DE010000}"/>
    <cellStyle name="F7 2 3" xfId="490" xr:uid="{00000000-0005-0000-0000-0000DF010000}"/>
    <cellStyle name="F7 2 4" xfId="491" xr:uid="{00000000-0005-0000-0000-0000E0010000}"/>
    <cellStyle name="F7 3" xfId="492" xr:uid="{00000000-0005-0000-0000-0000E1010000}"/>
    <cellStyle name="F7_TGT Per Pro Area Month" xfId="493" xr:uid="{00000000-0005-0000-0000-0000E2010000}"/>
    <cellStyle name="F8" xfId="494" xr:uid="{00000000-0005-0000-0000-0000E3010000}"/>
    <cellStyle name="F8 2" xfId="495" xr:uid="{00000000-0005-0000-0000-0000E4010000}"/>
    <cellStyle name="F8 2 2" xfId="496" xr:uid="{00000000-0005-0000-0000-0000E5010000}"/>
    <cellStyle name="F8 2 3" xfId="497" xr:uid="{00000000-0005-0000-0000-0000E6010000}"/>
    <cellStyle name="F8 2 4" xfId="498" xr:uid="{00000000-0005-0000-0000-0000E7010000}"/>
    <cellStyle name="F8 3" xfId="499" xr:uid="{00000000-0005-0000-0000-0000E8010000}"/>
    <cellStyle name="F8_TGT Per Pro Area Month" xfId="500" xr:uid="{00000000-0005-0000-0000-0000E9010000}"/>
    <cellStyle name="Good 2" xfId="501" xr:uid="{00000000-0005-0000-0000-0000EA010000}"/>
    <cellStyle name="Good 2 2" xfId="502" xr:uid="{00000000-0005-0000-0000-0000EB010000}"/>
    <cellStyle name="Good 2 3" xfId="503" xr:uid="{00000000-0005-0000-0000-0000EC010000}"/>
    <cellStyle name="Good 2 4" xfId="504" xr:uid="{00000000-0005-0000-0000-0000ED010000}"/>
    <cellStyle name="Good 2 5" xfId="505" xr:uid="{00000000-0005-0000-0000-0000EE010000}"/>
    <cellStyle name="Good 3" xfId="506" xr:uid="{00000000-0005-0000-0000-0000EF010000}"/>
    <cellStyle name="Good 3 2" xfId="507" xr:uid="{00000000-0005-0000-0000-0000F0010000}"/>
    <cellStyle name="Good 4" xfId="508" xr:uid="{00000000-0005-0000-0000-0000F1010000}"/>
    <cellStyle name="Good 5" xfId="509" xr:uid="{00000000-0005-0000-0000-0000F2010000}"/>
    <cellStyle name="Good 6" xfId="510" xr:uid="{00000000-0005-0000-0000-0000F3010000}"/>
    <cellStyle name="Good 7" xfId="511" xr:uid="{00000000-0005-0000-0000-0000F4010000}"/>
    <cellStyle name="Heading 1 2" xfId="512" xr:uid="{00000000-0005-0000-0000-0000F5010000}"/>
    <cellStyle name="Heading 1 2 2" xfId="513" xr:uid="{00000000-0005-0000-0000-0000F6010000}"/>
    <cellStyle name="Heading 1 3" xfId="514" xr:uid="{00000000-0005-0000-0000-0000F7010000}"/>
    <cellStyle name="Heading 1 3 2" xfId="515" xr:uid="{00000000-0005-0000-0000-0000F8010000}"/>
    <cellStyle name="Heading 1 4" xfId="516" xr:uid="{00000000-0005-0000-0000-0000F9010000}"/>
    <cellStyle name="Heading 1 5" xfId="517" xr:uid="{00000000-0005-0000-0000-0000FA010000}"/>
    <cellStyle name="Heading 1 6" xfId="518" xr:uid="{00000000-0005-0000-0000-0000FB010000}"/>
    <cellStyle name="Heading 2 2" xfId="519" xr:uid="{00000000-0005-0000-0000-0000FC010000}"/>
    <cellStyle name="Heading 2 2 2" xfId="520" xr:uid="{00000000-0005-0000-0000-0000FD010000}"/>
    <cellStyle name="Heading 2 3" xfId="521" xr:uid="{00000000-0005-0000-0000-0000FE010000}"/>
    <cellStyle name="Heading 2 3 2" xfId="522" xr:uid="{00000000-0005-0000-0000-0000FF010000}"/>
    <cellStyle name="Heading 2 4" xfId="523" xr:uid="{00000000-0005-0000-0000-000000020000}"/>
    <cellStyle name="Heading 2 5" xfId="524" xr:uid="{00000000-0005-0000-0000-000001020000}"/>
    <cellStyle name="Heading 2 6" xfId="525" xr:uid="{00000000-0005-0000-0000-000002020000}"/>
    <cellStyle name="Heading 3 2" xfId="526" xr:uid="{00000000-0005-0000-0000-000003020000}"/>
    <cellStyle name="Heading 3 2 2" xfId="527" xr:uid="{00000000-0005-0000-0000-000004020000}"/>
    <cellStyle name="Heading 3 3" xfId="528" xr:uid="{00000000-0005-0000-0000-000005020000}"/>
    <cellStyle name="Heading 3 3 2" xfId="529" xr:uid="{00000000-0005-0000-0000-000006020000}"/>
    <cellStyle name="Heading 3 4" xfId="530" xr:uid="{00000000-0005-0000-0000-000007020000}"/>
    <cellStyle name="Heading 3 5" xfId="531" xr:uid="{00000000-0005-0000-0000-000008020000}"/>
    <cellStyle name="Heading 3 6" xfId="532" xr:uid="{00000000-0005-0000-0000-000009020000}"/>
    <cellStyle name="Heading 4 2" xfId="533" xr:uid="{00000000-0005-0000-0000-00000A020000}"/>
    <cellStyle name="Heading 4 2 2" xfId="534" xr:uid="{00000000-0005-0000-0000-00000B020000}"/>
    <cellStyle name="Heading 4 3" xfId="535" xr:uid="{00000000-0005-0000-0000-00000C020000}"/>
    <cellStyle name="Heading 4 3 2" xfId="536" xr:uid="{00000000-0005-0000-0000-00000D020000}"/>
    <cellStyle name="Heading 4 4" xfId="537" xr:uid="{00000000-0005-0000-0000-00000E020000}"/>
    <cellStyle name="Heading 4 5" xfId="538" xr:uid="{00000000-0005-0000-0000-00000F020000}"/>
    <cellStyle name="Heading 4 6" xfId="539" xr:uid="{00000000-0005-0000-0000-000010020000}"/>
    <cellStyle name="Hyperlink 2" xfId="540" xr:uid="{00000000-0005-0000-0000-000011020000}"/>
    <cellStyle name="Input 2" xfId="541" xr:uid="{00000000-0005-0000-0000-000012020000}"/>
    <cellStyle name="Input 2 2" xfId="542" xr:uid="{00000000-0005-0000-0000-000013020000}"/>
    <cellStyle name="Input 2 3" xfId="543" xr:uid="{00000000-0005-0000-0000-000014020000}"/>
    <cellStyle name="Input 2 4" xfId="544" xr:uid="{00000000-0005-0000-0000-000015020000}"/>
    <cellStyle name="Input 2 5" xfId="545" xr:uid="{00000000-0005-0000-0000-000016020000}"/>
    <cellStyle name="Input 3" xfId="546" xr:uid="{00000000-0005-0000-0000-000017020000}"/>
    <cellStyle name="Input 3 2" xfId="547" xr:uid="{00000000-0005-0000-0000-000018020000}"/>
    <cellStyle name="Input 4" xfId="548" xr:uid="{00000000-0005-0000-0000-000019020000}"/>
    <cellStyle name="Input 5" xfId="549" xr:uid="{00000000-0005-0000-0000-00001A020000}"/>
    <cellStyle name="Input 6" xfId="550" xr:uid="{00000000-0005-0000-0000-00001B020000}"/>
    <cellStyle name="Input 7" xfId="551" xr:uid="{00000000-0005-0000-0000-00001C020000}"/>
    <cellStyle name="Koma" xfId="1" builtinId="3"/>
    <cellStyle name="Linked Cell 2" xfId="552" xr:uid="{00000000-0005-0000-0000-00001D020000}"/>
    <cellStyle name="Linked Cell 2 2" xfId="553" xr:uid="{00000000-0005-0000-0000-00001E020000}"/>
    <cellStyle name="Linked Cell 3" xfId="554" xr:uid="{00000000-0005-0000-0000-00001F020000}"/>
    <cellStyle name="Linked Cell 3 2" xfId="555" xr:uid="{00000000-0005-0000-0000-000020020000}"/>
    <cellStyle name="Linked Cell 4" xfId="556" xr:uid="{00000000-0005-0000-0000-000021020000}"/>
    <cellStyle name="Linked Cell 5" xfId="557" xr:uid="{00000000-0005-0000-0000-000022020000}"/>
    <cellStyle name="Linked Cell 6" xfId="558" xr:uid="{00000000-0005-0000-0000-000023020000}"/>
    <cellStyle name="Neutral 2" xfId="559" xr:uid="{00000000-0005-0000-0000-000024020000}"/>
    <cellStyle name="Neutral 2 2" xfId="560" xr:uid="{00000000-0005-0000-0000-000025020000}"/>
    <cellStyle name="Neutral 2 3" xfId="561" xr:uid="{00000000-0005-0000-0000-000026020000}"/>
    <cellStyle name="Neutral 2 4" xfId="562" xr:uid="{00000000-0005-0000-0000-000027020000}"/>
    <cellStyle name="Neutral 2 5" xfId="563" xr:uid="{00000000-0005-0000-0000-000028020000}"/>
    <cellStyle name="Neutral 3" xfId="564" xr:uid="{00000000-0005-0000-0000-000029020000}"/>
    <cellStyle name="Neutral 3 2" xfId="565" xr:uid="{00000000-0005-0000-0000-00002A020000}"/>
    <cellStyle name="Neutral 4" xfId="566" xr:uid="{00000000-0005-0000-0000-00002B020000}"/>
    <cellStyle name="Neutral 5" xfId="567" xr:uid="{00000000-0005-0000-0000-00002C020000}"/>
    <cellStyle name="Neutral 6" xfId="568" xr:uid="{00000000-0005-0000-0000-00002D020000}"/>
    <cellStyle name="Neutral 7" xfId="569" xr:uid="{00000000-0005-0000-0000-00002E020000}"/>
    <cellStyle name="Normal" xfId="0" builtinId="0"/>
    <cellStyle name="Normal 10" xfId="570" xr:uid="{00000000-0005-0000-0000-000030020000}"/>
    <cellStyle name="Normal 11" xfId="571" xr:uid="{00000000-0005-0000-0000-000031020000}"/>
    <cellStyle name="Normal 11 2" xfId="572" xr:uid="{00000000-0005-0000-0000-000032020000}"/>
    <cellStyle name="Normal 12" xfId="573" xr:uid="{00000000-0005-0000-0000-000033020000}"/>
    <cellStyle name="Normal 13" xfId="574" xr:uid="{00000000-0005-0000-0000-000034020000}"/>
    <cellStyle name="Normal 14" xfId="575" xr:uid="{00000000-0005-0000-0000-000035020000}"/>
    <cellStyle name="Normal 15" xfId="576" xr:uid="{00000000-0005-0000-0000-000036020000}"/>
    <cellStyle name="Normal 17" xfId="577" xr:uid="{00000000-0005-0000-0000-000037020000}"/>
    <cellStyle name="Normal 18" xfId="578" xr:uid="{00000000-0005-0000-0000-000038020000}"/>
    <cellStyle name="Normal 19" xfId="579" xr:uid="{00000000-0005-0000-0000-000039020000}"/>
    <cellStyle name="Normal 2" xfId="580" xr:uid="{00000000-0005-0000-0000-00003A020000}"/>
    <cellStyle name="Normal 2 2" xfId="581" xr:uid="{00000000-0005-0000-0000-00003B020000}"/>
    <cellStyle name="Normal 2 2 2" xfId="582" xr:uid="{00000000-0005-0000-0000-00003C020000}"/>
    <cellStyle name="Normal 2 21" xfId="583" xr:uid="{00000000-0005-0000-0000-00003D020000}"/>
    <cellStyle name="Normal 2 3" xfId="584" xr:uid="{00000000-0005-0000-0000-00003E020000}"/>
    <cellStyle name="Normal 2 3 2" xfId="585" xr:uid="{00000000-0005-0000-0000-00003F020000}"/>
    <cellStyle name="Normal 2 4" xfId="586" xr:uid="{00000000-0005-0000-0000-000040020000}"/>
    <cellStyle name="Normal 2 5" xfId="587" xr:uid="{00000000-0005-0000-0000-000041020000}"/>
    <cellStyle name="Normal 2 6" xfId="588" xr:uid="{00000000-0005-0000-0000-000042020000}"/>
    <cellStyle name="Normal 2_TGT Per Pro Area Month" xfId="589" xr:uid="{00000000-0005-0000-0000-000043020000}"/>
    <cellStyle name="Normal 20" xfId="590" xr:uid="{00000000-0005-0000-0000-000044020000}"/>
    <cellStyle name="Normal 21" xfId="591" xr:uid="{00000000-0005-0000-0000-000045020000}"/>
    <cellStyle name="Normal 22" xfId="592" xr:uid="{00000000-0005-0000-0000-000046020000}"/>
    <cellStyle name="Normal 23" xfId="593" xr:uid="{00000000-0005-0000-0000-000047020000}"/>
    <cellStyle name="Normal 24" xfId="594" xr:uid="{00000000-0005-0000-0000-000048020000}"/>
    <cellStyle name="Normal 25" xfId="595" xr:uid="{00000000-0005-0000-0000-000049020000}"/>
    <cellStyle name="Normal 26" xfId="596" xr:uid="{00000000-0005-0000-0000-00004A020000}"/>
    <cellStyle name="Normal 27" xfId="597" xr:uid="{00000000-0005-0000-0000-00004B020000}"/>
    <cellStyle name="Normal 28" xfId="598" xr:uid="{00000000-0005-0000-0000-00004C020000}"/>
    <cellStyle name="Normal 29" xfId="599" xr:uid="{00000000-0005-0000-0000-00004D020000}"/>
    <cellStyle name="Normal 3" xfId="600" xr:uid="{00000000-0005-0000-0000-00004E020000}"/>
    <cellStyle name="Normal 3 2" xfId="601" xr:uid="{00000000-0005-0000-0000-00004F020000}"/>
    <cellStyle name="Normal 3 2 2" xfId="602" xr:uid="{00000000-0005-0000-0000-000050020000}"/>
    <cellStyle name="Normal 3 2 2 2" xfId="603" xr:uid="{00000000-0005-0000-0000-000051020000}"/>
    <cellStyle name="Normal 3 2 2 3" xfId="604" xr:uid="{00000000-0005-0000-0000-000052020000}"/>
    <cellStyle name="Normal 3 2 3" xfId="605" xr:uid="{00000000-0005-0000-0000-000053020000}"/>
    <cellStyle name="Normal 3 2 4" xfId="606" xr:uid="{00000000-0005-0000-0000-000054020000}"/>
    <cellStyle name="Normal 3 2 5" xfId="607" xr:uid="{00000000-0005-0000-0000-000055020000}"/>
    <cellStyle name="Normal 3 3" xfId="2" xr:uid="{00000000-0005-0000-0000-000056020000}"/>
    <cellStyle name="Normal 3 3 2" xfId="608" xr:uid="{00000000-0005-0000-0000-000057020000}"/>
    <cellStyle name="Normal 3 3 2 2" xfId="609" xr:uid="{00000000-0005-0000-0000-000058020000}"/>
    <cellStyle name="Normal 3 3 2 3" xfId="610" xr:uid="{00000000-0005-0000-0000-000059020000}"/>
    <cellStyle name="Normal 3 4" xfId="611" xr:uid="{00000000-0005-0000-0000-00005A020000}"/>
    <cellStyle name="Normal 3 5" xfId="612" xr:uid="{00000000-0005-0000-0000-00005B020000}"/>
    <cellStyle name="Normal 3 6" xfId="613" xr:uid="{00000000-0005-0000-0000-00005C020000}"/>
    <cellStyle name="Normal 3 7" xfId="614" xr:uid="{00000000-0005-0000-0000-00005D020000}"/>
    <cellStyle name="Normal 30" xfId="615" xr:uid="{00000000-0005-0000-0000-00005E020000}"/>
    <cellStyle name="Normal 31" xfId="616" xr:uid="{00000000-0005-0000-0000-00005F020000}"/>
    <cellStyle name="Normal 32" xfId="617" xr:uid="{00000000-0005-0000-0000-000060020000}"/>
    <cellStyle name="Normal 32 2" xfId="12" xr:uid="{00000000-0005-0000-0000-000061020000}"/>
    <cellStyle name="Normal 34" xfId="618" xr:uid="{00000000-0005-0000-0000-000062020000}"/>
    <cellStyle name="Normal 34 2" xfId="9" xr:uid="{00000000-0005-0000-0000-000063020000}"/>
    <cellStyle name="Normal 35" xfId="619" xr:uid="{00000000-0005-0000-0000-000064020000}"/>
    <cellStyle name="Normal 35 2" xfId="13" xr:uid="{00000000-0005-0000-0000-000065020000}"/>
    <cellStyle name="Normal 36" xfId="620" xr:uid="{00000000-0005-0000-0000-000066020000}"/>
    <cellStyle name="Normal 36 2" xfId="10" xr:uid="{00000000-0005-0000-0000-000067020000}"/>
    <cellStyle name="Normal 37" xfId="621" xr:uid="{00000000-0005-0000-0000-000068020000}"/>
    <cellStyle name="Normal 37 2" xfId="11" xr:uid="{00000000-0005-0000-0000-000069020000}"/>
    <cellStyle name="Normal 4" xfId="622" xr:uid="{00000000-0005-0000-0000-00006A020000}"/>
    <cellStyle name="Normal 4 2" xfId="623" xr:uid="{00000000-0005-0000-0000-00006B020000}"/>
    <cellStyle name="Normal 4 2 2" xfId="624" xr:uid="{00000000-0005-0000-0000-00006C020000}"/>
    <cellStyle name="Normal 4 3" xfId="625" xr:uid="{00000000-0005-0000-0000-00006D020000}"/>
    <cellStyle name="Normal 48" xfId="626" xr:uid="{00000000-0005-0000-0000-00006E020000}"/>
    <cellStyle name="Normal 48 2" xfId="627" xr:uid="{00000000-0005-0000-0000-00006F020000}"/>
    <cellStyle name="Normal 48 3" xfId="628" xr:uid="{00000000-0005-0000-0000-000070020000}"/>
    <cellStyle name="Normal 48 4" xfId="629" xr:uid="{00000000-0005-0000-0000-000071020000}"/>
    <cellStyle name="Normal 48 5" xfId="630" xr:uid="{00000000-0005-0000-0000-000072020000}"/>
    <cellStyle name="Normal 48 6" xfId="631" xr:uid="{00000000-0005-0000-0000-000073020000}"/>
    <cellStyle name="Normal 5" xfId="632" xr:uid="{00000000-0005-0000-0000-000074020000}"/>
    <cellStyle name="Normal 5 2" xfId="633" xr:uid="{00000000-0005-0000-0000-000075020000}"/>
    <cellStyle name="Normal 6" xfId="634" xr:uid="{00000000-0005-0000-0000-000076020000}"/>
    <cellStyle name="Normal 7" xfId="635" xr:uid="{00000000-0005-0000-0000-000077020000}"/>
    <cellStyle name="Normal 7 2" xfId="636" xr:uid="{00000000-0005-0000-0000-000078020000}"/>
    <cellStyle name="Normal 7 2 2" xfId="637" xr:uid="{00000000-0005-0000-0000-000079020000}"/>
    <cellStyle name="Normal 7 3" xfId="638" xr:uid="{00000000-0005-0000-0000-00007A020000}"/>
    <cellStyle name="Normal 7 4" xfId="639" xr:uid="{00000000-0005-0000-0000-00007B020000}"/>
    <cellStyle name="Normal 7 5" xfId="640" xr:uid="{00000000-0005-0000-0000-00007C020000}"/>
    <cellStyle name="Normal 8" xfId="641" xr:uid="{00000000-0005-0000-0000-00007D020000}"/>
    <cellStyle name="Normal 8 2" xfId="642" xr:uid="{00000000-0005-0000-0000-00007E020000}"/>
    <cellStyle name="Normal 8 3" xfId="643" xr:uid="{00000000-0005-0000-0000-00007F020000}"/>
    <cellStyle name="Normal 9" xfId="644" xr:uid="{00000000-0005-0000-0000-000080020000}"/>
    <cellStyle name="Normal 9 2" xfId="645" xr:uid="{00000000-0005-0000-0000-000081020000}"/>
    <cellStyle name="Normal 9 2 2" xfId="646" xr:uid="{00000000-0005-0000-0000-000082020000}"/>
    <cellStyle name="Normal_Target TRI 3 2011 TO 2 2" xfId="5" xr:uid="{00000000-0005-0000-0000-000083020000}"/>
    <cellStyle name="Normal_TGT Per Pro Area Month 7" xfId="17" xr:uid="{00000000-0005-0000-0000-000084020000}"/>
    <cellStyle name="Note 2" xfId="647" xr:uid="{00000000-0005-0000-0000-000085020000}"/>
    <cellStyle name="Note 2 2" xfId="648" xr:uid="{00000000-0005-0000-0000-000086020000}"/>
    <cellStyle name="Note 2 3" xfId="649" xr:uid="{00000000-0005-0000-0000-000087020000}"/>
    <cellStyle name="Note 2 4" xfId="650" xr:uid="{00000000-0005-0000-0000-000088020000}"/>
    <cellStyle name="Note 2 5" xfId="651" xr:uid="{00000000-0005-0000-0000-000089020000}"/>
    <cellStyle name="Note 3" xfId="652" xr:uid="{00000000-0005-0000-0000-00008A020000}"/>
    <cellStyle name="Note 3 2" xfId="653" xr:uid="{00000000-0005-0000-0000-00008B020000}"/>
    <cellStyle name="Note 4" xfId="654" xr:uid="{00000000-0005-0000-0000-00008C020000}"/>
    <cellStyle name="Note 5" xfId="655" xr:uid="{00000000-0005-0000-0000-00008D020000}"/>
    <cellStyle name="Note 6" xfId="656" xr:uid="{00000000-0005-0000-0000-00008E020000}"/>
    <cellStyle name="Note 7" xfId="657" xr:uid="{00000000-0005-0000-0000-00008F020000}"/>
    <cellStyle name="Note 8" xfId="658" xr:uid="{00000000-0005-0000-0000-000090020000}"/>
    <cellStyle name="Note 8 2" xfId="659" xr:uid="{00000000-0005-0000-0000-000091020000}"/>
    <cellStyle name="Output 2" xfId="660" xr:uid="{00000000-0005-0000-0000-000092020000}"/>
    <cellStyle name="Output 2 2" xfId="661" xr:uid="{00000000-0005-0000-0000-000093020000}"/>
    <cellStyle name="Output 2 3" xfId="662" xr:uid="{00000000-0005-0000-0000-000094020000}"/>
    <cellStyle name="Output 2 4" xfId="663" xr:uid="{00000000-0005-0000-0000-000095020000}"/>
    <cellStyle name="Output 2 5" xfId="664" xr:uid="{00000000-0005-0000-0000-000096020000}"/>
    <cellStyle name="Output 3" xfId="665" xr:uid="{00000000-0005-0000-0000-000097020000}"/>
    <cellStyle name="Output 3 2" xfId="666" xr:uid="{00000000-0005-0000-0000-000098020000}"/>
    <cellStyle name="Output 4" xfId="667" xr:uid="{00000000-0005-0000-0000-000099020000}"/>
    <cellStyle name="Output 5" xfId="668" xr:uid="{00000000-0005-0000-0000-00009A020000}"/>
    <cellStyle name="Output 6" xfId="669" xr:uid="{00000000-0005-0000-0000-00009B020000}"/>
    <cellStyle name="Output 7" xfId="670" xr:uid="{00000000-0005-0000-0000-00009C020000}"/>
    <cellStyle name="Percent 2" xfId="8" xr:uid="{00000000-0005-0000-0000-00009E020000}"/>
    <cellStyle name="Percent 2 2" xfId="671" xr:uid="{00000000-0005-0000-0000-00009F020000}"/>
    <cellStyle name="Percent 2 2 2" xfId="672" xr:uid="{00000000-0005-0000-0000-0000A0020000}"/>
    <cellStyle name="Percent 2 2 2 2" xfId="673" xr:uid="{00000000-0005-0000-0000-0000A1020000}"/>
    <cellStyle name="Percent 2 2 3" xfId="674" xr:uid="{00000000-0005-0000-0000-0000A2020000}"/>
    <cellStyle name="Percent 2 2 4" xfId="675" xr:uid="{00000000-0005-0000-0000-0000A3020000}"/>
    <cellStyle name="Percent 2 2 5" xfId="676" xr:uid="{00000000-0005-0000-0000-0000A4020000}"/>
    <cellStyle name="Percent 2 3" xfId="677" xr:uid="{00000000-0005-0000-0000-0000A5020000}"/>
    <cellStyle name="Percent 2 3 2" xfId="678" xr:uid="{00000000-0005-0000-0000-0000A6020000}"/>
    <cellStyle name="Percent 2 4" xfId="679" xr:uid="{00000000-0005-0000-0000-0000A7020000}"/>
    <cellStyle name="Percent 2 4 2" xfId="680" xr:uid="{00000000-0005-0000-0000-0000A8020000}"/>
    <cellStyle name="Percent 2 5" xfId="681" xr:uid="{00000000-0005-0000-0000-0000A9020000}"/>
    <cellStyle name="Percent 2 6" xfId="682" xr:uid="{00000000-0005-0000-0000-0000AA020000}"/>
    <cellStyle name="Percent 3" xfId="683" xr:uid="{00000000-0005-0000-0000-0000AB020000}"/>
    <cellStyle name="Percent 3 2" xfId="684" xr:uid="{00000000-0005-0000-0000-0000AC020000}"/>
    <cellStyle name="Percent 3 2 2" xfId="685" xr:uid="{00000000-0005-0000-0000-0000AD020000}"/>
    <cellStyle name="Percent 3 3" xfId="686" xr:uid="{00000000-0005-0000-0000-0000AE020000}"/>
    <cellStyle name="Percent 3 4" xfId="687" xr:uid="{00000000-0005-0000-0000-0000AF020000}"/>
    <cellStyle name="Percent 3 5" xfId="688" xr:uid="{00000000-0005-0000-0000-0000B0020000}"/>
    <cellStyle name="Percent 3 6" xfId="689" xr:uid="{00000000-0005-0000-0000-0000B1020000}"/>
    <cellStyle name="Percent 4" xfId="690" xr:uid="{00000000-0005-0000-0000-0000B2020000}"/>
    <cellStyle name="Percent 4 2" xfId="15" xr:uid="{00000000-0005-0000-0000-0000B3020000}"/>
    <cellStyle name="Percent 5" xfId="691" xr:uid="{00000000-0005-0000-0000-0000B4020000}"/>
    <cellStyle name="Percent 6" xfId="692" xr:uid="{00000000-0005-0000-0000-0000B5020000}"/>
    <cellStyle name="Percent 6 2" xfId="693" xr:uid="{00000000-0005-0000-0000-0000B6020000}"/>
    <cellStyle name="Percent 9" xfId="694" xr:uid="{00000000-0005-0000-0000-0000B7020000}"/>
    <cellStyle name="Persen" xfId="737" builtinId="5"/>
    <cellStyle name="S0" xfId="695" xr:uid="{00000000-0005-0000-0000-0000B8020000}"/>
    <cellStyle name="S10" xfId="696" xr:uid="{00000000-0005-0000-0000-0000B9020000}"/>
    <cellStyle name="S11" xfId="697" xr:uid="{00000000-0005-0000-0000-0000BA020000}"/>
    <cellStyle name="S12" xfId="698" xr:uid="{00000000-0005-0000-0000-0000BB020000}"/>
    <cellStyle name="S13" xfId="699" xr:uid="{00000000-0005-0000-0000-0000BC020000}"/>
    <cellStyle name="S14" xfId="700" xr:uid="{00000000-0005-0000-0000-0000BD020000}"/>
    <cellStyle name="S15" xfId="701" xr:uid="{00000000-0005-0000-0000-0000BE020000}"/>
    <cellStyle name="S16" xfId="702" xr:uid="{00000000-0005-0000-0000-0000BF020000}"/>
    <cellStyle name="S17" xfId="703" xr:uid="{00000000-0005-0000-0000-0000C0020000}"/>
    <cellStyle name="S18" xfId="704" xr:uid="{00000000-0005-0000-0000-0000C1020000}"/>
    <cellStyle name="S19" xfId="705" xr:uid="{00000000-0005-0000-0000-0000C2020000}"/>
    <cellStyle name="S2" xfId="706" xr:uid="{00000000-0005-0000-0000-0000C3020000}"/>
    <cellStyle name="S20" xfId="707" xr:uid="{00000000-0005-0000-0000-0000C4020000}"/>
    <cellStyle name="S21" xfId="708" xr:uid="{00000000-0005-0000-0000-0000C5020000}"/>
    <cellStyle name="S22" xfId="709" xr:uid="{00000000-0005-0000-0000-0000C6020000}"/>
    <cellStyle name="S3" xfId="710" xr:uid="{00000000-0005-0000-0000-0000C7020000}"/>
    <cellStyle name="S4" xfId="711" xr:uid="{00000000-0005-0000-0000-0000C8020000}"/>
    <cellStyle name="S5" xfId="712" xr:uid="{00000000-0005-0000-0000-0000C9020000}"/>
    <cellStyle name="S8" xfId="713" xr:uid="{00000000-0005-0000-0000-0000CA020000}"/>
    <cellStyle name="S9" xfId="714" xr:uid="{00000000-0005-0000-0000-0000CB020000}"/>
    <cellStyle name="Title 2" xfId="715" xr:uid="{00000000-0005-0000-0000-0000CC020000}"/>
    <cellStyle name="Title 2 2" xfId="716" xr:uid="{00000000-0005-0000-0000-0000CD020000}"/>
    <cellStyle name="Title 3" xfId="717" xr:uid="{00000000-0005-0000-0000-0000CE020000}"/>
    <cellStyle name="Title 3 2" xfId="718" xr:uid="{00000000-0005-0000-0000-0000CF020000}"/>
    <cellStyle name="Title 4" xfId="719" xr:uid="{00000000-0005-0000-0000-0000D0020000}"/>
    <cellStyle name="Title 5" xfId="720" xr:uid="{00000000-0005-0000-0000-0000D1020000}"/>
    <cellStyle name="Title 6" xfId="721" xr:uid="{00000000-0005-0000-0000-0000D2020000}"/>
    <cellStyle name="Title 7" xfId="722" xr:uid="{00000000-0005-0000-0000-0000D3020000}"/>
    <cellStyle name="Total 2" xfId="723" xr:uid="{00000000-0005-0000-0000-0000D4020000}"/>
    <cellStyle name="Total 2 2" xfId="724" xr:uid="{00000000-0005-0000-0000-0000D5020000}"/>
    <cellStyle name="Total 3" xfId="725" xr:uid="{00000000-0005-0000-0000-0000D6020000}"/>
    <cellStyle name="Total 3 2" xfId="726" xr:uid="{00000000-0005-0000-0000-0000D7020000}"/>
    <cellStyle name="Total 4" xfId="727" xr:uid="{00000000-0005-0000-0000-0000D8020000}"/>
    <cellStyle name="Total 5" xfId="728" xr:uid="{00000000-0005-0000-0000-0000D9020000}"/>
    <cellStyle name="Total 6" xfId="729" xr:uid="{00000000-0005-0000-0000-0000DA020000}"/>
    <cellStyle name="Warning Text 2" xfId="730" xr:uid="{00000000-0005-0000-0000-0000DB020000}"/>
    <cellStyle name="Warning Text 2 2" xfId="731" xr:uid="{00000000-0005-0000-0000-0000DC020000}"/>
    <cellStyle name="Warning Text 3" xfId="732" xr:uid="{00000000-0005-0000-0000-0000DD020000}"/>
    <cellStyle name="Warning Text 3 2" xfId="733" xr:uid="{00000000-0005-0000-0000-0000DE020000}"/>
    <cellStyle name="Warning Text 4" xfId="734" xr:uid="{00000000-0005-0000-0000-0000DF020000}"/>
    <cellStyle name="Warning Text 5" xfId="735" xr:uid="{00000000-0005-0000-0000-0000E0020000}"/>
    <cellStyle name="Warning Text 6" xfId="736" xr:uid="{00000000-0005-0000-0000-0000E1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FE44"/>
  <sheetViews>
    <sheetView tabSelected="1" zoomScale="80" zoomScaleNormal="80" workbookViewId="0">
      <pane xSplit="6" ySplit="2" topLeftCell="G3" activePane="bottomRight" state="frozen"/>
      <selection pane="bottomLeft" activeCell="A4" sqref="A4"/>
      <selection pane="topRight" activeCell="H1" sqref="H1"/>
      <selection pane="bottomRight" activeCell="BI12" sqref="BI12"/>
    </sheetView>
  </sheetViews>
  <sheetFormatPr defaultColWidth="10.625" defaultRowHeight="15"/>
  <cols>
    <col min="1" max="1" width="11.02734375" style="6" hidden="1" customWidth="1"/>
    <col min="2" max="2" width="11.02734375" style="6" customWidth="1"/>
    <col min="3" max="3" width="6.05078125" style="1" customWidth="1"/>
    <col min="4" max="4" width="35.109375" style="2" customWidth="1"/>
    <col min="5" max="5" width="11.02734375" style="2" hidden="1" customWidth="1"/>
    <col min="6" max="6" width="11.296875" style="4" customWidth="1"/>
    <col min="7" max="7" width="9.81640625" style="3" customWidth="1"/>
    <col min="8" max="13" width="10.0859375" style="3" hidden="1" customWidth="1"/>
    <col min="14" max="14" width="8.33984375" style="3" hidden="1" customWidth="1"/>
    <col min="15" max="15" width="10.22265625" style="3" hidden="1" customWidth="1"/>
    <col min="16" max="16" width="9.14453125" style="3" customWidth="1"/>
    <col min="17" max="24" width="10.0859375" style="3" hidden="1" customWidth="1"/>
    <col min="25" max="25" width="9.81640625" style="3" bestFit="1" customWidth="1"/>
    <col min="26" max="30" width="11.43359375" style="3" hidden="1" customWidth="1"/>
    <col min="31" max="31" width="9.28125" style="3" hidden="1" customWidth="1"/>
    <col min="32" max="33" width="8.203125" style="3" hidden="1" customWidth="1"/>
    <col min="34" max="34" width="10.22265625" style="3" bestFit="1" customWidth="1"/>
    <col min="35" max="39" width="10.0859375" style="3" hidden="1" customWidth="1"/>
    <col min="40" max="40" width="10.76171875" style="3" hidden="1" customWidth="1"/>
    <col min="41" max="42" width="8.203125" style="3" hidden="1" customWidth="1"/>
    <col min="43" max="43" width="9.4140625" style="3" bestFit="1" customWidth="1"/>
    <col min="44" max="51" width="8.203125" style="3" hidden="1" customWidth="1"/>
    <col min="52" max="52" width="11.56640625" style="3" bestFit="1" customWidth="1"/>
    <col min="53" max="57" width="9.28125" style="3" hidden="1" customWidth="1"/>
    <col min="58" max="58" width="8.47265625" style="3" hidden="1" customWidth="1"/>
    <col min="59" max="60" width="9.4140625" style="3" hidden="1" customWidth="1"/>
    <col min="61" max="61" width="13.44921875" style="3" bestFit="1" customWidth="1"/>
    <col min="62" max="66" width="8.47265625" style="3" hidden="1" customWidth="1"/>
    <col min="67" max="67" width="8.33984375" style="3" hidden="1" customWidth="1"/>
    <col min="68" max="69" width="6.45703125" style="3" hidden="1" customWidth="1"/>
    <col min="70" max="70" width="8.875" style="3" customWidth="1"/>
    <col min="71" max="76" width="6.45703125" style="3" hidden="1" customWidth="1"/>
    <col min="77" max="78" width="8.203125" style="3" hidden="1" customWidth="1"/>
    <col min="79" max="79" width="10.22265625" style="3" bestFit="1" customWidth="1"/>
    <col min="80" max="85" width="10.0859375" style="3" hidden="1" customWidth="1"/>
    <col min="86" max="86" width="8.33984375" style="3" hidden="1" customWidth="1"/>
    <col min="87" max="87" width="0.53515625" style="3" hidden="1" customWidth="1"/>
    <col min="88" max="88" width="9.55078125" style="3" customWidth="1"/>
    <col min="89" max="95" width="10.0859375" style="3" hidden="1" customWidth="1"/>
    <col min="96" max="96" width="10.22265625" style="3" hidden="1" customWidth="1"/>
    <col min="97" max="97" width="11.56640625" style="3" customWidth="1"/>
    <col min="98" max="102" width="11.43359375" style="3" hidden="1" customWidth="1"/>
    <col min="103" max="103" width="9.28125" style="3" hidden="1" customWidth="1"/>
    <col min="104" max="105" width="8.203125" style="3" hidden="1" customWidth="1"/>
    <col min="106" max="106" width="10.22265625" style="3" bestFit="1" customWidth="1"/>
    <col min="107" max="111" width="10.0859375" style="3" hidden="1" customWidth="1"/>
    <col min="112" max="112" width="10.76171875" style="3" hidden="1" customWidth="1"/>
    <col min="113" max="114" width="8.203125" style="3" hidden="1" customWidth="1"/>
    <col min="115" max="115" width="13.5859375" style="3" customWidth="1"/>
    <col min="116" max="123" width="8.203125" style="3" hidden="1" customWidth="1"/>
    <col min="124" max="124" width="11.296875" style="3" customWidth="1"/>
    <col min="125" max="129" width="9.28125" style="3" hidden="1" customWidth="1"/>
    <col min="130" max="130" width="8.47265625" style="3" hidden="1" customWidth="1"/>
    <col min="131" max="132" width="9.4140625" style="3" hidden="1" customWidth="1"/>
    <col min="133" max="133" width="9.4140625" style="3" customWidth="1"/>
    <col min="134" max="138" width="8.47265625" style="3" hidden="1" customWidth="1"/>
    <col min="139" max="139" width="8.33984375" style="3" hidden="1" customWidth="1"/>
    <col min="140" max="141" width="6.45703125" style="3" hidden="1" customWidth="1"/>
    <col min="142" max="142" width="8.203125" style="3" hidden="1" customWidth="1"/>
    <col min="143" max="147" width="6.45703125" style="3" hidden="1" customWidth="1"/>
    <col min="148" max="148" width="8.203125" style="3" hidden="1" customWidth="1"/>
    <col min="149" max="149" width="9.4140625" style="1" bestFit="1" customWidth="1"/>
    <col min="150" max="157" width="10.625" style="1" hidden="1" customWidth="1"/>
    <col min="158" max="159" width="12.375" style="1" bestFit="1" customWidth="1"/>
    <col min="160" max="162" width="10.625" style="1"/>
    <col min="163" max="163" width="11.296875" style="1" bestFit="1" customWidth="1"/>
    <col min="164" max="164" width="12.375" style="1" bestFit="1" customWidth="1"/>
    <col min="165" max="165" width="11.97265625" style="1" bestFit="1" customWidth="1"/>
    <col min="166" max="337" width="10.625" style="1"/>
    <col min="338" max="338" width="9.953125" style="1" customWidth="1"/>
    <col min="339" max="339" width="35.109375" style="1" customWidth="1"/>
    <col min="340" max="340" width="11.02734375" style="1" customWidth="1"/>
    <col min="341" max="341" width="11.296875" style="1" customWidth="1"/>
    <col min="342" max="342" width="10.89453125" style="1" customWidth="1"/>
    <col min="343" max="348" width="10.0859375" style="1" customWidth="1"/>
    <col min="349" max="349" width="8.33984375" style="1" customWidth="1"/>
    <col min="350" max="350" width="9.28125" style="1" customWidth="1"/>
    <col min="351" max="357" width="10.0859375" style="1" customWidth="1"/>
    <col min="358" max="363" width="11.43359375" style="1" customWidth="1"/>
    <col min="364" max="364" width="9.28125" style="1" customWidth="1"/>
    <col min="365" max="365" width="6.45703125" style="1" customWidth="1"/>
    <col min="366" max="371" width="10.0859375" style="1" customWidth="1"/>
    <col min="372" max="372" width="8.875" style="1" customWidth="1"/>
    <col min="373" max="373" width="8.203125" style="1" bestFit="1" customWidth="1"/>
    <col min="374" max="374" width="8.33984375" style="1" customWidth="1"/>
    <col min="375" max="375" width="8.203125" style="1" bestFit="1" customWidth="1"/>
    <col min="376" max="379" width="6.45703125" style="1" customWidth="1"/>
    <col min="380" max="381" width="8.203125" style="1" bestFit="1" customWidth="1"/>
    <col min="382" max="387" width="9.28125" style="1" customWidth="1"/>
    <col min="388" max="388" width="8.47265625" style="1" customWidth="1"/>
    <col min="389" max="389" width="9.4140625" style="1" customWidth="1"/>
    <col min="390" max="395" width="8.47265625" style="1" customWidth="1"/>
    <col min="396" max="396" width="8.33984375" style="1" customWidth="1"/>
    <col min="397" max="404" width="6.45703125" style="1" customWidth="1"/>
    <col min="405" max="405" width="8.203125" style="1" bestFit="1" customWidth="1"/>
    <col min="406" max="413" width="10.625" style="1"/>
    <col min="414" max="415" width="12.375" style="1" bestFit="1" customWidth="1"/>
    <col min="416" max="593" width="10.625" style="1"/>
    <col min="594" max="594" width="9.953125" style="1" customWidth="1"/>
    <col min="595" max="595" width="35.109375" style="1" customWidth="1"/>
    <col min="596" max="596" width="11.02734375" style="1" customWidth="1"/>
    <col min="597" max="597" width="11.296875" style="1" customWidth="1"/>
    <col min="598" max="598" width="10.89453125" style="1" customWidth="1"/>
    <col min="599" max="604" width="10.0859375" style="1" customWidth="1"/>
    <col min="605" max="605" width="8.33984375" style="1" customWidth="1"/>
    <col min="606" max="606" width="9.28125" style="1" customWidth="1"/>
    <col min="607" max="613" width="10.0859375" style="1" customWidth="1"/>
    <col min="614" max="619" width="11.43359375" style="1" customWidth="1"/>
    <col min="620" max="620" width="9.28125" style="1" customWidth="1"/>
    <col min="621" max="621" width="6.45703125" style="1" customWidth="1"/>
    <col min="622" max="627" width="10.0859375" style="1" customWidth="1"/>
    <col min="628" max="628" width="8.875" style="1" customWidth="1"/>
    <col min="629" max="629" width="8.203125" style="1" bestFit="1" customWidth="1"/>
    <col min="630" max="630" width="8.33984375" style="1" customWidth="1"/>
    <col min="631" max="631" width="8.203125" style="1" bestFit="1" customWidth="1"/>
    <col min="632" max="635" width="6.45703125" style="1" customWidth="1"/>
    <col min="636" max="637" width="8.203125" style="1" bestFit="1" customWidth="1"/>
    <col min="638" max="643" width="9.28125" style="1" customWidth="1"/>
    <col min="644" max="644" width="8.47265625" style="1" customWidth="1"/>
    <col min="645" max="645" width="9.4140625" style="1" customWidth="1"/>
    <col min="646" max="651" width="8.47265625" style="1" customWidth="1"/>
    <col min="652" max="652" width="8.33984375" style="1" customWidth="1"/>
    <col min="653" max="660" width="6.45703125" style="1" customWidth="1"/>
    <col min="661" max="661" width="8.203125" style="1" bestFit="1" customWidth="1"/>
    <col min="662" max="669" width="10.625" style="1"/>
    <col min="670" max="671" width="12.375" style="1" bestFit="1" customWidth="1"/>
    <col min="672" max="849" width="10.625" style="1"/>
    <col min="850" max="850" width="9.953125" style="1" customWidth="1"/>
    <col min="851" max="851" width="35.109375" style="1" customWidth="1"/>
    <col min="852" max="852" width="11.02734375" style="1" customWidth="1"/>
    <col min="853" max="853" width="11.296875" style="1" customWidth="1"/>
    <col min="854" max="854" width="10.89453125" style="1" customWidth="1"/>
    <col min="855" max="860" width="10.0859375" style="1" customWidth="1"/>
    <col min="861" max="861" width="8.33984375" style="1" customWidth="1"/>
    <col min="862" max="862" width="9.28125" style="1" customWidth="1"/>
    <col min="863" max="869" width="10.0859375" style="1" customWidth="1"/>
    <col min="870" max="875" width="11.43359375" style="1" customWidth="1"/>
    <col min="876" max="876" width="9.28125" style="1" customWidth="1"/>
    <col min="877" max="877" width="6.45703125" style="1" customWidth="1"/>
    <col min="878" max="883" width="10.0859375" style="1" customWidth="1"/>
    <col min="884" max="884" width="8.875" style="1" customWidth="1"/>
    <col min="885" max="885" width="8.203125" style="1" bestFit="1" customWidth="1"/>
    <col min="886" max="886" width="8.33984375" style="1" customWidth="1"/>
    <col min="887" max="887" width="8.203125" style="1" bestFit="1" customWidth="1"/>
    <col min="888" max="891" width="6.45703125" style="1" customWidth="1"/>
    <col min="892" max="893" width="8.203125" style="1" bestFit="1" customWidth="1"/>
    <col min="894" max="899" width="9.28125" style="1" customWidth="1"/>
    <col min="900" max="900" width="8.47265625" style="1" customWidth="1"/>
    <col min="901" max="901" width="9.4140625" style="1" customWidth="1"/>
    <col min="902" max="907" width="8.47265625" style="1" customWidth="1"/>
    <col min="908" max="908" width="8.33984375" style="1" customWidth="1"/>
    <col min="909" max="916" width="6.45703125" style="1" customWidth="1"/>
    <col min="917" max="917" width="8.203125" style="1" bestFit="1" customWidth="1"/>
    <col min="918" max="925" width="10.625" style="1"/>
    <col min="926" max="927" width="12.375" style="1" bestFit="1" customWidth="1"/>
    <col min="928" max="1105" width="10.625" style="1"/>
    <col min="1106" max="1106" width="9.953125" style="1" customWidth="1"/>
    <col min="1107" max="1107" width="35.109375" style="1" customWidth="1"/>
    <col min="1108" max="1108" width="11.02734375" style="1" customWidth="1"/>
    <col min="1109" max="1109" width="11.296875" style="1" customWidth="1"/>
    <col min="1110" max="1110" width="10.89453125" style="1" customWidth="1"/>
    <col min="1111" max="1116" width="10.0859375" style="1" customWidth="1"/>
    <col min="1117" max="1117" width="8.33984375" style="1" customWidth="1"/>
    <col min="1118" max="1118" width="9.28125" style="1" customWidth="1"/>
    <col min="1119" max="1125" width="10.0859375" style="1" customWidth="1"/>
    <col min="1126" max="1131" width="11.43359375" style="1" customWidth="1"/>
    <col min="1132" max="1132" width="9.28125" style="1" customWidth="1"/>
    <col min="1133" max="1133" width="6.45703125" style="1" customWidth="1"/>
    <col min="1134" max="1139" width="10.0859375" style="1" customWidth="1"/>
    <col min="1140" max="1140" width="8.875" style="1" customWidth="1"/>
    <col min="1141" max="1141" width="8.203125" style="1" bestFit="1" customWidth="1"/>
    <col min="1142" max="1142" width="8.33984375" style="1" customWidth="1"/>
    <col min="1143" max="1143" width="8.203125" style="1" bestFit="1" customWidth="1"/>
    <col min="1144" max="1147" width="6.45703125" style="1" customWidth="1"/>
    <col min="1148" max="1149" width="8.203125" style="1" bestFit="1" customWidth="1"/>
    <col min="1150" max="1155" width="9.28125" style="1" customWidth="1"/>
    <col min="1156" max="1156" width="8.47265625" style="1" customWidth="1"/>
    <col min="1157" max="1157" width="9.4140625" style="1" customWidth="1"/>
    <col min="1158" max="1163" width="8.47265625" style="1" customWidth="1"/>
    <col min="1164" max="1164" width="8.33984375" style="1" customWidth="1"/>
    <col min="1165" max="1172" width="6.45703125" style="1" customWidth="1"/>
    <col min="1173" max="1173" width="8.203125" style="1" bestFit="1" customWidth="1"/>
    <col min="1174" max="1181" width="10.625" style="1"/>
    <col min="1182" max="1183" width="12.375" style="1" bestFit="1" customWidth="1"/>
    <col min="1184" max="1361" width="10.625" style="1"/>
    <col min="1362" max="1362" width="9.953125" style="1" customWidth="1"/>
    <col min="1363" max="1363" width="35.109375" style="1" customWidth="1"/>
    <col min="1364" max="1364" width="11.02734375" style="1" customWidth="1"/>
    <col min="1365" max="1365" width="11.296875" style="1" customWidth="1"/>
    <col min="1366" max="1366" width="10.89453125" style="1" customWidth="1"/>
    <col min="1367" max="1372" width="10.0859375" style="1" customWidth="1"/>
    <col min="1373" max="1373" width="8.33984375" style="1" customWidth="1"/>
    <col min="1374" max="1374" width="9.28125" style="1" customWidth="1"/>
    <col min="1375" max="1381" width="10.0859375" style="1" customWidth="1"/>
    <col min="1382" max="1387" width="11.43359375" style="1" customWidth="1"/>
    <col min="1388" max="1388" width="9.28125" style="1" customWidth="1"/>
    <col min="1389" max="1389" width="6.45703125" style="1" customWidth="1"/>
    <col min="1390" max="1395" width="10.0859375" style="1" customWidth="1"/>
    <col min="1396" max="1396" width="8.875" style="1" customWidth="1"/>
    <col min="1397" max="1397" width="8.203125" style="1" bestFit="1" customWidth="1"/>
    <col min="1398" max="1398" width="8.33984375" style="1" customWidth="1"/>
    <col min="1399" max="1399" width="8.203125" style="1" bestFit="1" customWidth="1"/>
    <col min="1400" max="1403" width="6.45703125" style="1" customWidth="1"/>
    <col min="1404" max="1405" width="8.203125" style="1" bestFit="1" customWidth="1"/>
    <col min="1406" max="1411" width="9.28125" style="1" customWidth="1"/>
    <col min="1412" max="1412" width="8.47265625" style="1" customWidth="1"/>
    <col min="1413" max="1413" width="9.4140625" style="1" customWidth="1"/>
    <col min="1414" max="1419" width="8.47265625" style="1" customWidth="1"/>
    <col min="1420" max="1420" width="8.33984375" style="1" customWidth="1"/>
    <col min="1421" max="1428" width="6.45703125" style="1" customWidth="1"/>
    <col min="1429" max="1429" width="8.203125" style="1" bestFit="1" customWidth="1"/>
    <col min="1430" max="1437" width="10.625" style="1"/>
    <col min="1438" max="1439" width="12.375" style="1" bestFit="1" customWidth="1"/>
    <col min="1440" max="1617" width="10.625" style="1"/>
    <col min="1618" max="1618" width="9.953125" style="1" customWidth="1"/>
    <col min="1619" max="1619" width="35.109375" style="1" customWidth="1"/>
    <col min="1620" max="1620" width="11.02734375" style="1" customWidth="1"/>
    <col min="1621" max="1621" width="11.296875" style="1" customWidth="1"/>
    <col min="1622" max="1622" width="10.89453125" style="1" customWidth="1"/>
    <col min="1623" max="1628" width="10.0859375" style="1" customWidth="1"/>
    <col min="1629" max="1629" width="8.33984375" style="1" customWidth="1"/>
    <col min="1630" max="1630" width="9.28125" style="1" customWidth="1"/>
    <col min="1631" max="1637" width="10.0859375" style="1" customWidth="1"/>
    <col min="1638" max="1643" width="11.43359375" style="1" customWidth="1"/>
    <col min="1644" max="1644" width="9.28125" style="1" customWidth="1"/>
    <col min="1645" max="1645" width="6.45703125" style="1" customWidth="1"/>
    <col min="1646" max="1651" width="10.0859375" style="1" customWidth="1"/>
    <col min="1652" max="1652" width="8.875" style="1" customWidth="1"/>
    <col min="1653" max="1653" width="8.203125" style="1" bestFit="1" customWidth="1"/>
    <col min="1654" max="1654" width="8.33984375" style="1" customWidth="1"/>
    <col min="1655" max="1655" width="8.203125" style="1" bestFit="1" customWidth="1"/>
    <col min="1656" max="1659" width="6.45703125" style="1" customWidth="1"/>
    <col min="1660" max="1661" width="8.203125" style="1" bestFit="1" customWidth="1"/>
    <col min="1662" max="1667" width="9.28125" style="1" customWidth="1"/>
    <col min="1668" max="1668" width="8.47265625" style="1" customWidth="1"/>
    <col min="1669" max="1669" width="9.4140625" style="1" customWidth="1"/>
    <col min="1670" max="1675" width="8.47265625" style="1" customWidth="1"/>
    <col min="1676" max="1676" width="8.33984375" style="1" customWidth="1"/>
    <col min="1677" max="1684" width="6.45703125" style="1" customWidth="1"/>
    <col min="1685" max="1685" width="8.203125" style="1" bestFit="1" customWidth="1"/>
    <col min="1686" max="1693" width="10.625" style="1"/>
    <col min="1694" max="1695" width="12.375" style="1" bestFit="1" customWidth="1"/>
    <col min="1696" max="1873" width="10.625" style="1"/>
    <col min="1874" max="1874" width="9.953125" style="1" customWidth="1"/>
    <col min="1875" max="1875" width="35.109375" style="1" customWidth="1"/>
    <col min="1876" max="1876" width="11.02734375" style="1" customWidth="1"/>
    <col min="1877" max="1877" width="11.296875" style="1" customWidth="1"/>
    <col min="1878" max="1878" width="10.89453125" style="1" customWidth="1"/>
    <col min="1879" max="1884" width="10.0859375" style="1" customWidth="1"/>
    <col min="1885" max="1885" width="8.33984375" style="1" customWidth="1"/>
    <col min="1886" max="1886" width="9.28125" style="1" customWidth="1"/>
    <col min="1887" max="1893" width="10.0859375" style="1" customWidth="1"/>
    <col min="1894" max="1899" width="11.43359375" style="1" customWidth="1"/>
    <col min="1900" max="1900" width="9.28125" style="1" customWidth="1"/>
    <col min="1901" max="1901" width="6.45703125" style="1" customWidth="1"/>
    <col min="1902" max="1907" width="10.0859375" style="1" customWidth="1"/>
    <col min="1908" max="1908" width="8.875" style="1" customWidth="1"/>
    <col min="1909" max="1909" width="8.203125" style="1" bestFit="1" customWidth="1"/>
    <col min="1910" max="1910" width="8.33984375" style="1" customWidth="1"/>
    <col min="1911" max="1911" width="8.203125" style="1" bestFit="1" customWidth="1"/>
    <col min="1912" max="1915" width="6.45703125" style="1" customWidth="1"/>
    <col min="1916" max="1917" width="8.203125" style="1" bestFit="1" customWidth="1"/>
    <col min="1918" max="1923" width="9.28125" style="1" customWidth="1"/>
    <col min="1924" max="1924" width="8.47265625" style="1" customWidth="1"/>
    <col min="1925" max="1925" width="9.4140625" style="1" customWidth="1"/>
    <col min="1926" max="1931" width="8.47265625" style="1" customWidth="1"/>
    <col min="1932" max="1932" width="8.33984375" style="1" customWidth="1"/>
    <col min="1933" max="1940" width="6.45703125" style="1" customWidth="1"/>
    <col min="1941" max="1941" width="8.203125" style="1" bestFit="1" customWidth="1"/>
    <col min="1942" max="1949" width="10.625" style="1"/>
    <col min="1950" max="1951" width="12.375" style="1" bestFit="1" customWidth="1"/>
    <col min="1952" max="2129" width="10.625" style="1"/>
    <col min="2130" max="2130" width="9.953125" style="1" customWidth="1"/>
    <col min="2131" max="2131" width="35.109375" style="1" customWidth="1"/>
    <col min="2132" max="2132" width="11.02734375" style="1" customWidth="1"/>
    <col min="2133" max="2133" width="11.296875" style="1" customWidth="1"/>
    <col min="2134" max="2134" width="10.89453125" style="1" customWidth="1"/>
    <col min="2135" max="2140" width="10.0859375" style="1" customWidth="1"/>
    <col min="2141" max="2141" width="8.33984375" style="1" customWidth="1"/>
    <col min="2142" max="2142" width="9.28125" style="1" customWidth="1"/>
    <col min="2143" max="2149" width="10.0859375" style="1" customWidth="1"/>
    <col min="2150" max="2155" width="11.43359375" style="1" customWidth="1"/>
    <col min="2156" max="2156" width="9.28125" style="1" customWidth="1"/>
    <col min="2157" max="2157" width="6.45703125" style="1" customWidth="1"/>
    <col min="2158" max="2163" width="10.0859375" style="1" customWidth="1"/>
    <col min="2164" max="2164" width="8.875" style="1" customWidth="1"/>
    <col min="2165" max="2165" width="8.203125" style="1" bestFit="1" customWidth="1"/>
    <col min="2166" max="2166" width="8.33984375" style="1" customWidth="1"/>
    <col min="2167" max="2167" width="8.203125" style="1" bestFit="1" customWidth="1"/>
    <col min="2168" max="2171" width="6.45703125" style="1" customWidth="1"/>
    <col min="2172" max="2173" width="8.203125" style="1" bestFit="1" customWidth="1"/>
    <col min="2174" max="2179" width="9.28125" style="1" customWidth="1"/>
    <col min="2180" max="2180" width="8.47265625" style="1" customWidth="1"/>
    <col min="2181" max="2181" width="9.4140625" style="1" customWidth="1"/>
    <col min="2182" max="2187" width="8.47265625" style="1" customWidth="1"/>
    <col min="2188" max="2188" width="8.33984375" style="1" customWidth="1"/>
    <col min="2189" max="2196" width="6.45703125" style="1" customWidth="1"/>
    <col min="2197" max="2197" width="8.203125" style="1" bestFit="1" customWidth="1"/>
    <col min="2198" max="2205" width="10.625" style="1"/>
    <col min="2206" max="2207" width="12.375" style="1" bestFit="1" customWidth="1"/>
    <col min="2208" max="2385" width="10.625" style="1"/>
    <col min="2386" max="2386" width="9.953125" style="1" customWidth="1"/>
    <col min="2387" max="2387" width="35.109375" style="1" customWidth="1"/>
    <col min="2388" max="2388" width="11.02734375" style="1" customWidth="1"/>
    <col min="2389" max="2389" width="11.296875" style="1" customWidth="1"/>
    <col min="2390" max="2390" width="10.89453125" style="1" customWidth="1"/>
    <col min="2391" max="2396" width="10.0859375" style="1" customWidth="1"/>
    <col min="2397" max="2397" width="8.33984375" style="1" customWidth="1"/>
    <col min="2398" max="2398" width="9.28125" style="1" customWidth="1"/>
    <col min="2399" max="2405" width="10.0859375" style="1" customWidth="1"/>
    <col min="2406" max="2411" width="11.43359375" style="1" customWidth="1"/>
    <col min="2412" max="2412" width="9.28125" style="1" customWidth="1"/>
    <col min="2413" max="2413" width="6.45703125" style="1" customWidth="1"/>
    <col min="2414" max="2419" width="10.0859375" style="1" customWidth="1"/>
    <col min="2420" max="2420" width="8.875" style="1" customWidth="1"/>
    <col min="2421" max="2421" width="8.203125" style="1" bestFit="1" customWidth="1"/>
    <col min="2422" max="2422" width="8.33984375" style="1" customWidth="1"/>
    <col min="2423" max="2423" width="8.203125" style="1" bestFit="1" customWidth="1"/>
    <col min="2424" max="2427" width="6.45703125" style="1" customWidth="1"/>
    <col min="2428" max="2429" width="8.203125" style="1" bestFit="1" customWidth="1"/>
    <col min="2430" max="2435" width="9.28125" style="1" customWidth="1"/>
    <col min="2436" max="2436" width="8.47265625" style="1" customWidth="1"/>
    <col min="2437" max="2437" width="9.4140625" style="1" customWidth="1"/>
    <col min="2438" max="2443" width="8.47265625" style="1" customWidth="1"/>
    <col min="2444" max="2444" width="8.33984375" style="1" customWidth="1"/>
    <col min="2445" max="2452" width="6.45703125" style="1" customWidth="1"/>
    <col min="2453" max="2453" width="8.203125" style="1" bestFit="1" customWidth="1"/>
    <col min="2454" max="2461" width="10.625" style="1"/>
    <col min="2462" max="2463" width="12.375" style="1" bestFit="1" customWidth="1"/>
    <col min="2464" max="2641" width="10.625" style="1"/>
    <col min="2642" max="2642" width="9.953125" style="1" customWidth="1"/>
    <col min="2643" max="2643" width="35.109375" style="1" customWidth="1"/>
    <col min="2644" max="2644" width="11.02734375" style="1" customWidth="1"/>
    <col min="2645" max="2645" width="11.296875" style="1" customWidth="1"/>
    <col min="2646" max="2646" width="10.89453125" style="1" customWidth="1"/>
    <col min="2647" max="2652" width="10.0859375" style="1" customWidth="1"/>
    <col min="2653" max="2653" width="8.33984375" style="1" customWidth="1"/>
    <col min="2654" max="2654" width="9.28125" style="1" customWidth="1"/>
    <col min="2655" max="2661" width="10.0859375" style="1" customWidth="1"/>
    <col min="2662" max="2667" width="11.43359375" style="1" customWidth="1"/>
    <col min="2668" max="2668" width="9.28125" style="1" customWidth="1"/>
    <col min="2669" max="2669" width="6.45703125" style="1" customWidth="1"/>
    <col min="2670" max="2675" width="10.0859375" style="1" customWidth="1"/>
    <col min="2676" max="2676" width="8.875" style="1" customWidth="1"/>
    <col min="2677" max="2677" width="8.203125" style="1" bestFit="1" customWidth="1"/>
    <col min="2678" max="2678" width="8.33984375" style="1" customWidth="1"/>
    <col min="2679" max="2679" width="8.203125" style="1" bestFit="1" customWidth="1"/>
    <col min="2680" max="2683" width="6.45703125" style="1" customWidth="1"/>
    <col min="2684" max="2685" width="8.203125" style="1" bestFit="1" customWidth="1"/>
    <col min="2686" max="2691" width="9.28125" style="1" customWidth="1"/>
    <col min="2692" max="2692" width="8.47265625" style="1" customWidth="1"/>
    <col min="2693" max="2693" width="9.4140625" style="1" customWidth="1"/>
    <col min="2694" max="2699" width="8.47265625" style="1" customWidth="1"/>
    <col min="2700" max="2700" width="8.33984375" style="1" customWidth="1"/>
    <col min="2701" max="2708" width="6.45703125" style="1" customWidth="1"/>
    <col min="2709" max="2709" width="8.203125" style="1" bestFit="1" customWidth="1"/>
    <col min="2710" max="2717" width="10.625" style="1"/>
    <col min="2718" max="2719" width="12.375" style="1" bestFit="1" customWidth="1"/>
    <col min="2720" max="2897" width="10.625" style="1"/>
    <col min="2898" max="2898" width="9.953125" style="1" customWidth="1"/>
    <col min="2899" max="2899" width="35.109375" style="1" customWidth="1"/>
    <col min="2900" max="2900" width="11.02734375" style="1" customWidth="1"/>
    <col min="2901" max="2901" width="11.296875" style="1" customWidth="1"/>
    <col min="2902" max="2902" width="10.89453125" style="1" customWidth="1"/>
    <col min="2903" max="2908" width="10.0859375" style="1" customWidth="1"/>
    <col min="2909" max="2909" width="8.33984375" style="1" customWidth="1"/>
    <col min="2910" max="2910" width="9.28125" style="1" customWidth="1"/>
    <col min="2911" max="2917" width="10.0859375" style="1" customWidth="1"/>
    <col min="2918" max="2923" width="11.43359375" style="1" customWidth="1"/>
    <col min="2924" max="2924" width="9.28125" style="1" customWidth="1"/>
    <col min="2925" max="2925" width="6.45703125" style="1" customWidth="1"/>
    <col min="2926" max="2931" width="10.0859375" style="1" customWidth="1"/>
    <col min="2932" max="2932" width="8.875" style="1" customWidth="1"/>
    <col min="2933" max="2933" width="8.203125" style="1" bestFit="1" customWidth="1"/>
    <col min="2934" max="2934" width="8.33984375" style="1" customWidth="1"/>
    <col min="2935" max="2935" width="8.203125" style="1" bestFit="1" customWidth="1"/>
    <col min="2936" max="2939" width="6.45703125" style="1" customWidth="1"/>
    <col min="2940" max="2941" width="8.203125" style="1" bestFit="1" customWidth="1"/>
    <col min="2942" max="2947" width="9.28125" style="1" customWidth="1"/>
    <col min="2948" max="2948" width="8.47265625" style="1" customWidth="1"/>
    <col min="2949" max="2949" width="9.4140625" style="1" customWidth="1"/>
    <col min="2950" max="2955" width="8.47265625" style="1" customWidth="1"/>
    <col min="2956" max="2956" width="8.33984375" style="1" customWidth="1"/>
    <col min="2957" max="2964" width="6.45703125" style="1" customWidth="1"/>
    <col min="2965" max="2965" width="8.203125" style="1" bestFit="1" customWidth="1"/>
    <col min="2966" max="2973" width="10.625" style="1"/>
    <col min="2974" max="2975" width="12.375" style="1" bestFit="1" customWidth="1"/>
    <col min="2976" max="3153" width="10.625" style="1"/>
    <col min="3154" max="3154" width="9.953125" style="1" customWidth="1"/>
    <col min="3155" max="3155" width="35.109375" style="1" customWidth="1"/>
    <col min="3156" max="3156" width="11.02734375" style="1" customWidth="1"/>
    <col min="3157" max="3157" width="11.296875" style="1" customWidth="1"/>
    <col min="3158" max="3158" width="10.89453125" style="1" customWidth="1"/>
    <col min="3159" max="3164" width="10.0859375" style="1" customWidth="1"/>
    <col min="3165" max="3165" width="8.33984375" style="1" customWidth="1"/>
    <col min="3166" max="3166" width="9.28125" style="1" customWidth="1"/>
    <col min="3167" max="3173" width="10.0859375" style="1" customWidth="1"/>
    <col min="3174" max="3179" width="11.43359375" style="1" customWidth="1"/>
    <col min="3180" max="3180" width="9.28125" style="1" customWidth="1"/>
    <col min="3181" max="3181" width="6.45703125" style="1" customWidth="1"/>
    <col min="3182" max="3187" width="10.0859375" style="1" customWidth="1"/>
    <col min="3188" max="3188" width="8.875" style="1" customWidth="1"/>
    <col min="3189" max="3189" width="8.203125" style="1" bestFit="1" customWidth="1"/>
    <col min="3190" max="3190" width="8.33984375" style="1" customWidth="1"/>
    <col min="3191" max="3191" width="8.203125" style="1" bestFit="1" customWidth="1"/>
    <col min="3192" max="3195" width="6.45703125" style="1" customWidth="1"/>
    <col min="3196" max="3197" width="8.203125" style="1" bestFit="1" customWidth="1"/>
    <col min="3198" max="3203" width="9.28125" style="1" customWidth="1"/>
    <col min="3204" max="3204" width="8.47265625" style="1" customWidth="1"/>
    <col min="3205" max="3205" width="9.4140625" style="1" customWidth="1"/>
    <col min="3206" max="3211" width="8.47265625" style="1" customWidth="1"/>
    <col min="3212" max="3212" width="8.33984375" style="1" customWidth="1"/>
    <col min="3213" max="3220" width="6.45703125" style="1" customWidth="1"/>
    <col min="3221" max="3221" width="8.203125" style="1" bestFit="1" customWidth="1"/>
    <col min="3222" max="3229" width="10.625" style="1"/>
    <col min="3230" max="3231" width="12.375" style="1" bestFit="1" customWidth="1"/>
    <col min="3232" max="3409" width="10.625" style="1"/>
    <col min="3410" max="3410" width="9.953125" style="1" customWidth="1"/>
    <col min="3411" max="3411" width="35.109375" style="1" customWidth="1"/>
    <col min="3412" max="3412" width="11.02734375" style="1" customWidth="1"/>
    <col min="3413" max="3413" width="11.296875" style="1" customWidth="1"/>
    <col min="3414" max="3414" width="10.89453125" style="1" customWidth="1"/>
    <col min="3415" max="3420" width="10.0859375" style="1" customWidth="1"/>
    <col min="3421" max="3421" width="8.33984375" style="1" customWidth="1"/>
    <col min="3422" max="3422" width="9.28125" style="1" customWidth="1"/>
    <col min="3423" max="3429" width="10.0859375" style="1" customWidth="1"/>
    <col min="3430" max="3435" width="11.43359375" style="1" customWidth="1"/>
    <col min="3436" max="3436" width="9.28125" style="1" customWidth="1"/>
    <col min="3437" max="3437" width="6.45703125" style="1" customWidth="1"/>
    <col min="3438" max="3443" width="10.0859375" style="1" customWidth="1"/>
    <col min="3444" max="3444" width="8.875" style="1" customWidth="1"/>
    <col min="3445" max="3445" width="8.203125" style="1" bestFit="1" customWidth="1"/>
    <col min="3446" max="3446" width="8.33984375" style="1" customWidth="1"/>
    <col min="3447" max="3447" width="8.203125" style="1" bestFit="1" customWidth="1"/>
    <col min="3448" max="3451" width="6.45703125" style="1" customWidth="1"/>
    <col min="3452" max="3453" width="8.203125" style="1" bestFit="1" customWidth="1"/>
    <col min="3454" max="3459" width="9.28125" style="1" customWidth="1"/>
    <col min="3460" max="3460" width="8.47265625" style="1" customWidth="1"/>
    <col min="3461" max="3461" width="9.4140625" style="1" customWidth="1"/>
    <col min="3462" max="3467" width="8.47265625" style="1" customWidth="1"/>
    <col min="3468" max="3468" width="8.33984375" style="1" customWidth="1"/>
    <col min="3469" max="3476" width="6.45703125" style="1" customWidth="1"/>
    <col min="3477" max="3477" width="8.203125" style="1" bestFit="1" customWidth="1"/>
    <col min="3478" max="3485" width="10.625" style="1"/>
    <col min="3486" max="3487" width="12.375" style="1" bestFit="1" customWidth="1"/>
    <col min="3488" max="3665" width="10.625" style="1"/>
    <col min="3666" max="3666" width="9.953125" style="1" customWidth="1"/>
    <col min="3667" max="3667" width="35.109375" style="1" customWidth="1"/>
    <col min="3668" max="3668" width="11.02734375" style="1" customWidth="1"/>
    <col min="3669" max="3669" width="11.296875" style="1" customWidth="1"/>
    <col min="3670" max="3670" width="10.89453125" style="1" customWidth="1"/>
    <col min="3671" max="3676" width="10.0859375" style="1" customWidth="1"/>
    <col min="3677" max="3677" width="8.33984375" style="1" customWidth="1"/>
    <col min="3678" max="3678" width="9.28125" style="1" customWidth="1"/>
    <col min="3679" max="3685" width="10.0859375" style="1" customWidth="1"/>
    <col min="3686" max="3691" width="11.43359375" style="1" customWidth="1"/>
    <col min="3692" max="3692" width="9.28125" style="1" customWidth="1"/>
    <col min="3693" max="3693" width="6.45703125" style="1" customWidth="1"/>
    <col min="3694" max="3699" width="10.0859375" style="1" customWidth="1"/>
    <col min="3700" max="3700" width="8.875" style="1" customWidth="1"/>
    <col min="3701" max="3701" width="8.203125" style="1" bestFit="1" customWidth="1"/>
    <col min="3702" max="3702" width="8.33984375" style="1" customWidth="1"/>
    <col min="3703" max="3703" width="8.203125" style="1" bestFit="1" customWidth="1"/>
    <col min="3704" max="3707" width="6.45703125" style="1" customWidth="1"/>
    <col min="3708" max="3709" width="8.203125" style="1" bestFit="1" customWidth="1"/>
    <col min="3710" max="3715" width="9.28125" style="1" customWidth="1"/>
    <col min="3716" max="3716" width="8.47265625" style="1" customWidth="1"/>
    <col min="3717" max="3717" width="9.4140625" style="1" customWidth="1"/>
    <col min="3718" max="3723" width="8.47265625" style="1" customWidth="1"/>
    <col min="3724" max="3724" width="8.33984375" style="1" customWidth="1"/>
    <col min="3725" max="3732" width="6.45703125" style="1" customWidth="1"/>
    <col min="3733" max="3733" width="8.203125" style="1" bestFit="1" customWidth="1"/>
    <col min="3734" max="3741" width="10.625" style="1"/>
    <col min="3742" max="3743" width="12.375" style="1" bestFit="1" customWidth="1"/>
    <col min="3744" max="3921" width="10.625" style="1"/>
    <col min="3922" max="3922" width="9.953125" style="1" customWidth="1"/>
    <col min="3923" max="3923" width="35.109375" style="1" customWidth="1"/>
    <col min="3924" max="3924" width="11.02734375" style="1" customWidth="1"/>
    <col min="3925" max="3925" width="11.296875" style="1" customWidth="1"/>
    <col min="3926" max="3926" width="10.89453125" style="1" customWidth="1"/>
    <col min="3927" max="3932" width="10.0859375" style="1" customWidth="1"/>
    <col min="3933" max="3933" width="8.33984375" style="1" customWidth="1"/>
    <col min="3934" max="3934" width="9.28125" style="1" customWidth="1"/>
    <col min="3935" max="3941" width="10.0859375" style="1" customWidth="1"/>
    <col min="3942" max="3947" width="11.43359375" style="1" customWidth="1"/>
    <col min="3948" max="3948" width="9.28125" style="1" customWidth="1"/>
    <col min="3949" max="3949" width="6.45703125" style="1" customWidth="1"/>
    <col min="3950" max="3955" width="10.0859375" style="1" customWidth="1"/>
    <col min="3956" max="3956" width="8.875" style="1" customWidth="1"/>
    <col min="3957" max="3957" width="8.203125" style="1" bestFit="1" customWidth="1"/>
    <col min="3958" max="3958" width="8.33984375" style="1" customWidth="1"/>
    <col min="3959" max="3959" width="8.203125" style="1" bestFit="1" customWidth="1"/>
    <col min="3960" max="3963" width="6.45703125" style="1" customWidth="1"/>
    <col min="3964" max="3965" width="8.203125" style="1" bestFit="1" customWidth="1"/>
    <col min="3966" max="3971" width="9.28125" style="1" customWidth="1"/>
    <col min="3972" max="3972" width="8.47265625" style="1" customWidth="1"/>
    <col min="3973" max="3973" width="9.4140625" style="1" customWidth="1"/>
    <col min="3974" max="3979" width="8.47265625" style="1" customWidth="1"/>
    <col min="3980" max="3980" width="8.33984375" style="1" customWidth="1"/>
    <col min="3981" max="3988" width="6.45703125" style="1" customWidth="1"/>
    <col min="3989" max="3989" width="8.203125" style="1" bestFit="1" customWidth="1"/>
    <col min="3990" max="3997" width="10.625" style="1"/>
    <col min="3998" max="3999" width="12.375" style="1" bestFit="1" customWidth="1"/>
    <col min="4000" max="4177" width="10.625" style="1"/>
    <col min="4178" max="4178" width="9.953125" style="1" customWidth="1"/>
    <col min="4179" max="4179" width="35.109375" style="1" customWidth="1"/>
    <col min="4180" max="4180" width="11.02734375" style="1" customWidth="1"/>
    <col min="4181" max="4181" width="11.296875" style="1" customWidth="1"/>
    <col min="4182" max="4182" width="10.89453125" style="1" customWidth="1"/>
    <col min="4183" max="4188" width="10.0859375" style="1" customWidth="1"/>
    <col min="4189" max="4189" width="8.33984375" style="1" customWidth="1"/>
    <col min="4190" max="4190" width="9.28125" style="1" customWidth="1"/>
    <col min="4191" max="4197" width="10.0859375" style="1" customWidth="1"/>
    <col min="4198" max="4203" width="11.43359375" style="1" customWidth="1"/>
    <col min="4204" max="4204" width="9.28125" style="1" customWidth="1"/>
    <col min="4205" max="4205" width="6.45703125" style="1" customWidth="1"/>
    <col min="4206" max="4211" width="10.0859375" style="1" customWidth="1"/>
    <col min="4212" max="4212" width="8.875" style="1" customWidth="1"/>
    <col min="4213" max="4213" width="8.203125" style="1" bestFit="1" customWidth="1"/>
    <col min="4214" max="4214" width="8.33984375" style="1" customWidth="1"/>
    <col min="4215" max="4215" width="8.203125" style="1" bestFit="1" customWidth="1"/>
    <col min="4216" max="4219" width="6.45703125" style="1" customWidth="1"/>
    <col min="4220" max="4221" width="8.203125" style="1" bestFit="1" customWidth="1"/>
    <col min="4222" max="4227" width="9.28125" style="1" customWidth="1"/>
    <col min="4228" max="4228" width="8.47265625" style="1" customWidth="1"/>
    <col min="4229" max="4229" width="9.4140625" style="1" customWidth="1"/>
    <col min="4230" max="4235" width="8.47265625" style="1" customWidth="1"/>
    <col min="4236" max="4236" width="8.33984375" style="1" customWidth="1"/>
    <col min="4237" max="4244" width="6.45703125" style="1" customWidth="1"/>
    <col min="4245" max="4245" width="8.203125" style="1" bestFit="1" customWidth="1"/>
    <col min="4246" max="4253" width="10.625" style="1"/>
    <col min="4254" max="4255" width="12.375" style="1" bestFit="1" customWidth="1"/>
    <col min="4256" max="4433" width="10.625" style="1"/>
    <col min="4434" max="4434" width="9.953125" style="1" customWidth="1"/>
    <col min="4435" max="4435" width="35.109375" style="1" customWidth="1"/>
    <col min="4436" max="4436" width="11.02734375" style="1" customWidth="1"/>
    <col min="4437" max="4437" width="11.296875" style="1" customWidth="1"/>
    <col min="4438" max="4438" width="10.89453125" style="1" customWidth="1"/>
    <col min="4439" max="4444" width="10.0859375" style="1" customWidth="1"/>
    <col min="4445" max="4445" width="8.33984375" style="1" customWidth="1"/>
    <col min="4446" max="4446" width="9.28125" style="1" customWidth="1"/>
    <col min="4447" max="4453" width="10.0859375" style="1" customWidth="1"/>
    <col min="4454" max="4459" width="11.43359375" style="1" customWidth="1"/>
    <col min="4460" max="4460" width="9.28125" style="1" customWidth="1"/>
    <col min="4461" max="4461" width="6.45703125" style="1" customWidth="1"/>
    <col min="4462" max="4467" width="10.0859375" style="1" customWidth="1"/>
    <col min="4468" max="4468" width="8.875" style="1" customWidth="1"/>
    <col min="4469" max="4469" width="8.203125" style="1" bestFit="1" customWidth="1"/>
    <col min="4470" max="4470" width="8.33984375" style="1" customWidth="1"/>
    <col min="4471" max="4471" width="8.203125" style="1" bestFit="1" customWidth="1"/>
    <col min="4472" max="4475" width="6.45703125" style="1" customWidth="1"/>
    <col min="4476" max="4477" width="8.203125" style="1" bestFit="1" customWidth="1"/>
    <col min="4478" max="4483" width="9.28125" style="1" customWidth="1"/>
    <col min="4484" max="4484" width="8.47265625" style="1" customWidth="1"/>
    <col min="4485" max="4485" width="9.4140625" style="1" customWidth="1"/>
    <col min="4486" max="4491" width="8.47265625" style="1" customWidth="1"/>
    <col min="4492" max="4492" width="8.33984375" style="1" customWidth="1"/>
    <col min="4493" max="4500" width="6.45703125" style="1" customWidth="1"/>
    <col min="4501" max="4501" width="8.203125" style="1" bestFit="1" customWidth="1"/>
    <col min="4502" max="4509" width="10.625" style="1"/>
    <col min="4510" max="4511" width="12.375" style="1" bestFit="1" customWidth="1"/>
    <col min="4512" max="4689" width="10.625" style="1"/>
    <col min="4690" max="4690" width="9.953125" style="1" customWidth="1"/>
    <col min="4691" max="4691" width="35.109375" style="1" customWidth="1"/>
    <col min="4692" max="4692" width="11.02734375" style="1" customWidth="1"/>
    <col min="4693" max="4693" width="11.296875" style="1" customWidth="1"/>
    <col min="4694" max="4694" width="10.89453125" style="1" customWidth="1"/>
    <col min="4695" max="4700" width="10.0859375" style="1" customWidth="1"/>
    <col min="4701" max="4701" width="8.33984375" style="1" customWidth="1"/>
    <col min="4702" max="4702" width="9.28125" style="1" customWidth="1"/>
    <col min="4703" max="4709" width="10.0859375" style="1" customWidth="1"/>
    <col min="4710" max="4715" width="11.43359375" style="1" customWidth="1"/>
    <col min="4716" max="4716" width="9.28125" style="1" customWidth="1"/>
    <col min="4717" max="4717" width="6.45703125" style="1" customWidth="1"/>
    <col min="4718" max="4723" width="10.0859375" style="1" customWidth="1"/>
    <col min="4724" max="4724" width="8.875" style="1" customWidth="1"/>
    <col min="4725" max="4725" width="8.203125" style="1" bestFit="1" customWidth="1"/>
    <col min="4726" max="4726" width="8.33984375" style="1" customWidth="1"/>
    <col min="4727" max="4727" width="8.203125" style="1" bestFit="1" customWidth="1"/>
    <col min="4728" max="4731" width="6.45703125" style="1" customWidth="1"/>
    <col min="4732" max="4733" width="8.203125" style="1" bestFit="1" customWidth="1"/>
    <col min="4734" max="4739" width="9.28125" style="1" customWidth="1"/>
    <col min="4740" max="4740" width="8.47265625" style="1" customWidth="1"/>
    <col min="4741" max="4741" width="9.4140625" style="1" customWidth="1"/>
    <col min="4742" max="4747" width="8.47265625" style="1" customWidth="1"/>
    <col min="4748" max="4748" width="8.33984375" style="1" customWidth="1"/>
    <col min="4749" max="4756" width="6.45703125" style="1" customWidth="1"/>
    <col min="4757" max="4757" width="8.203125" style="1" bestFit="1" customWidth="1"/>
    <col min="4758" max="4765" width="10.625" style="1"/>
    <col min="4766" max="4767" width="12.375" style="1" bestFit="1" customWidth="1"/>
    <col min="4768" max="4945" width="10.625" style="1"/>
    <col min="4946" max="4946" width="9.953125" style="1" customWidth="1"/>
    <col min="4947" max="4947" width="35.109375" style="1" customWidth="1"/>
    <col min="4948" max="4948" width="11.02734375" style="1" customWidth="1"/>
    <col min="4949" max="4949" width="11.296875" style="1" customWidth="1"/>
    <col min="4950" max="4950" width="10.89453125" style="1" customWidth="1"/>
    <col min="4951" max="4956" width="10.0859375" style="1" customWidth="1"/>
    <col min="4957" max="4957" width="8.33984375" style="1" customWidth="1"/>
    <col min="4958" max="4958" width="9.28125" style="1" customWidth="1"/>
    <col min="4959" max="4965" width="10.0859375" style="1" customWidth="1"/>
    <col min="4966" max="4971" width="11.43359375" style="1" customWidth="1"/>
    <col min="4972" max="4972" width="9.28125" style="1" customWidth="1"/>
    <col min="4973" max="4973" width="6.45703125" style="1" customWidth="1"/>
    <col min="4974" max="4979" width="10.0859375" style="1" customWidth="1"/>
    <col min="4980" max="4980" width="8.875" style="1" customWidth="1"/>
    <col min="4981" max="4981" width="8.203125" style="1" bestFit="1" customWidth="1"/>
    <col min="4982" max="4982" width="8.33984375" style="1" customWidth="1"/>
    <col min="4983" max="4983" width="8.203125" style="1" bestFit="1" customWidth="1"/>
    <col min="4984" max="4987" width="6.45703125" style="1" customWidth="1"/>
    <col min="4988" max="4989" width="8.203125" style="1" bestFit="1" customWidth="1"/>
    <col min="4990" max="4995" width="9.28125" style="1" customWidth="1"/>
    <col min="4996" max="4996" width="8.47265625" style="1" customWidth="1"/>
    <col min="4997" max="4997" width="9.4140625" style="1" customWidth="1"/>
    <col min="4998" max="5003" width="8.47265625" style="1" customWidth="1"/>
    <col min="5004" max="5004" width="8.33984375" style="1" customWidth="1"/>
    <col min="5005" max="5012" width="6.45703125" style="1" customWidth="1"/>
    <col min="5013" max="5013" width="8.203125" style="1" bestFit="1" customWidth="1"/>
    <col min="5014" max="5021" width="10.625" style="1"/>
    <col min="5022" max="5023" width="12.375" style="1" bestFit="1" customWidth="1"/>
    <col min="5024" max="5201" width="10.625" style="1"/>
    <col min="5202" max="5202" width="9.953125" style="1" customWidth="1"/>
    <col min="5203" max="5203" width="35.109375" style="1" customWidth="1"/>
    <col min="5204" max="5204" width="11.02734375" style="1" customWidth="1"/>
    <col min="5205" max="5205" width="11.296875" style="1" customWidth="1"/>
    <col min="5206" max="5206" width="10.89453125" style="1" customWidth="1"/>
    <col min="5207" max="5212" width="10.0859375" style="1" customWidth="1"/>
    <col min="5213" max="5213" width="8.33984375" style="1" customWidth="1"/>
    <col min="5214" max="5214" width="9.28125" style="1" customWidth="1"/>
    <col min="5215" max="5221" width="10.0859375" style="1" customWidth="1"/>
    <col min="5222" max="5227" width="11.43359375" style="1" customWidth="1"/>
    <col min="5228" max="5228" width="9.28125" style="1" customWidth="1"/>
    <col min="5229" max="5229" width="6.45703125" style="1" customWidth="1"/>
    <col min="5230" max="5235" width="10.0859375" style="1" customWidth="1"/>
    <col min="5236" max="5236" width="8.875" style="1" customWidth="1"/>
    <col min="5237" max="5237" width="8.203125" style="1" bestFit="1" customWidth="1"/>
    <col min="5238" max="5238" width="8.33984375" style="1" customWidth="1"/>
    <col min="5239" max="5239" width="8.203125" style="1" bestFit="1" customWidth="1"/>
    <col min="5240" max="5243" width="6.45703125" style="1" customWidth="1"/>
    <col min="5244" max="5245" width="8.203125" style="1" bestFit="1" customWidth="1"/>
    <col min="5246" max="5251" width="9.28125" style="1" customWidth="1"/>
    <col min="5252" max="5252" width="8.47265625" style="1" customWidth="1"/>
    <col min="5253" max="5253" width="9.4140625" style="1" customWidth="1"/>
    <col min="5254" max="5259" width="8.47265625" style="1" customWidth="1"/>
    <col min="5260" max="5260" width="8.33984375" style="1" customWidth="1"/>
    <col min="5261" max="5268" width="6.45703125" style="1" customWidth="1"/>
    <col min="5269" max="5269" width="8.203125" style="1" bestFit="1" customWidth="1"/>
    <col min="5270" max="5277" width="10.625" style="1"/>
    <col min="5278" max="5279" width="12.375" style="1" bestFit="1" customWidth="1"/>
    <col min="5280" max="5457" width="10.625" style="1"/>
    <col min="5458" max="5458" width="9.953125" style="1" customWidth="1"/>
    <col min="5459" max="5459" width="35.109375" style="1" customWidth="1"/>
    <col min="5460" max="5460" width="11.02734375" style="1" customWidth="1"/>
    <col min="5461" max="5461" width="11.296875" style="1" customWidth="1"/>
    <col min="5462" max="5462" width="10.89453125" style="1" customWidth="1"/>
    <col min="5463" max="5468" width="10.0859375" style="1" customWidth="1"/>
    <col min="5469" max="5469" width="8.33984375" style="1" customWidth="1"/>
    <col min="5470" max="5470" width="9.28125" style="1" customWidth="1"/>
    <col min="5471" max="5477" width="10.0859375" style="1" customWidth="1"/>
    <col min="5478" max="5483" width="11.43359375" style="1" customWidth="1"/>
    <col min="5484" max="5484" width="9.28125" style="1" customWidth="1"/>
    <col min="5485" max="5485" width="6.45703125" style="1" customWidth="1"/>
    <col min="5486" max="5491" width="10.0859375" style="1" customWidth="1"/>
    <col min="5492" max="5492" width="8.875" style="1" customWidth="1"/>
    <col min="5493" max="5493" width="8.203125" style="1" bestFit="1" customWidth="1"/>
    <col min="5494" max="5494" width="8.33984375" style="1" customWidth="1"/>
    <col min="5495" max="5495" width="8.203125" style="1" bestFit="1" customWidth="1"/>
    <col min="5496" max="5499" width="6.45703125" style="1" customWidth="1"/>
    <col min="5500" max="5501" width="8.203125" style="1" bestFit="1" customWidth="1"/>
    <col min="5502" max="5507" width="9.28125" style="1" customWidth="1"/>
    <col min="5508" max="5508" width="8.47265625" style="1" customWidth="1"/>
    <col min="5509" max="5509" width="9.4140625" style="1" customWidth="1"/>
    <col min="5510" max="5515" width="8.47265625" style="1" customWidth="1"/>
    <col min="5516" max="5516" width="8.33984375" style="1" customWidth="1"/>
    <col min="5517" max="5524" width="6.45703125" style="1" customWidth="1"/>
    <col min="5525" max="5525" width="8.203125" style="1" bestFit="1" customWidth="1"/>
    <col min="5526" max="5533" width="10.625" style="1"/>
    <col min="5534" max="5535" width="12.375" style="1" bestFit="1" customWidth="1"/>
    <col min="5536" max="5713" width="10.625" style="1"/>
    <col min="5714" max="5714" width="9.953125" style="1" customWidth="1"/>
    <col min="5715" max="5715" width="35.109375" style="1" customWidth="1"/>
    <col min="5716" max="5716" width="11.02734375" style="1" customWidth="1"/>
    <col min="5717" max="5717" width="11.296875" style="1" customWidth="1"/>
    <col min="5718" max="5718" width="10.89453125" style="1" customWidth="1"/>
    <col min="5719" max="5724" width="10.0859375" style="1" customWidth="1"/>
    <col min="5725" max="5725" width="8.33984375" style="1" customWidth="1"/>
    <col min="5726" max="5726" width="9.28125" style="1" customWidth="1"/>
    <col min="5727" max="5733" width="10.0859375" style="1" customWidth="1"/>
    <col min="5734" max="5739" width="11.43359375" style="1" customWidth="1"/>
    <col min="5740" max="5740" width="9.28125" style="1" customWidth="1"/>
    <col min="5741" max="5741" width="6.45703125" style="1" customWidth="1"/>
    <col min="5742" max="5747" width="10.0859375" style="1" customWidth="1"/>
    <col min="5748" max="5748" width="8.875" style="1" customWidth="1"/>
    <col min="5749" max="5749" width="8.203125" style="1" bestFit="1" customWidth="1"/>
    <col min="5750" max="5750" width="8.33984375" style="1" customWidth="1"/>
    <col min="5751" max="5751" width="8.203125" style="1" bestFit="1" customWidth="1"/>
    <col min="5752" max="5755" width="6.45703125" style="1" customWidth="1"/>
    <col min="5756" max="5757" width="8.203125" style="1" bestFit="1" customWidth="1"/>
    <col min="5758" max="5763" width="9.28125" style="1" customWidth="1"/>
    <col min="5764" max="5764" width="8.47265625" style="1" customWidth="1"/>
    <col min="5765" max="5765" width="9.4140625" style="1" customWidth="1"/>
    <col min="5766" max="5771" width="8.47265625" style="1" customWidth="1"/>
    <col min="5772" max="5772" width="8.33984375" style="1" customWidth="1"/>
    <col min="5773" max="5780" width="6.45703125" style="1" customWidth="1"/>
    <col min="5781" max="5781" width="8.203125" style="1" bestFit="1" customWidth="1"/>
    <col min="5782" max="5789" width="10.625" style="1"/>
    <col min="5790" max="5791" width="12.375" style="1" bestFit="1" customWidth="1"/>
    <col min="5792" max="5969" width="10.625" style="1"/>
    <col min="5970" max="5970" width="9.953125" style="1" customWidth="1"/>
    <col min="5971" max="5971" width="35.109375" style="1" customWidth="1"/>
    <col min="5972" max="5972" width="11.02734375" style="1" customWidth="1"/>
    <col min="5973" max="5973" width="11.296875" style="1" customWidth="1"/>
    <col min="5974" max="5974" width="10.89453125" style="1" customWidth="1"/>
    <col min="5975" max="5980" width="10.0859375" style="1" customWidth="1"/>
    <col min="5981" max="5981" width="8.33984375" style="1" customWidth="1"/>
    <col min="5982" max="5982" width="9.28125" style="1" customWidth="1"/>
    <col min="5983" max="5989" width="10.0859375" style="1" customWidth="1"/>
    <col min="5990" max="5995" width="11.43359375" style="1" customWidth="1"/>
    <col min="5996" max="5996" width="9.28125" style="1" customWidth="1"/>
    <col min="5997" max="5997" width="6.45703125" style="1" customWidth="1"/>
    <col min="5998" max="6003" width="10.0859375" style="1" customWidth="1"/>
    <col min="6004" max="6004" width="8.875" style="1" customWidth="1"/>
    <col min="6005" max="6005" width="8.203125" style="1" bestFit="1" customWidth="1"/>
    <col min="6006" max="6006" width="8.33984375" style="1" customWidth="1"/>
    <col min="6007" max="6007" width="8.203125" style="1" bestFit="1" customWidth="1"/>
    <col min="6008" max="6011" width="6.45703125" style="1" customWidth="1"/>
    <col min="6012" max="6013" width="8.203125" style="1" bestFit="1" customWidth="1"/>
    <col min="6014" max="6019" width="9.28125" style="1" customWidth="1"/>
    <col min="6020" max="6020" width="8.47265625" style="1" customWidth="1"/>
    <col min="6021" max="6021" width="9.4140625" style="1" customWidth="1"/>
    <col min="6022" max="6027" width="8.47265625" style="1" customWidth="1"/>
    <col min="6028" max="6028" width="8.33984375" style="1" customWidth="1"/>
    <col min="6029" max="6036" width="6.45703125" style="1" customWidth="1"/>
    <col min="6037" max="6037" width="8.203125" style="1" bestFit="1" customWidth="1"/>
    <col min="6038" max="6045" width="10.625" style="1"/>
    <col min="6046" max="6047" width="12.375" style="1" bestFit="1" customWidth="1"/>
    <col min="6048" max="6225" width="10.625" style="1"/>
    <col min="6226" max="6226" width="9.953125" style="1" customWidth="1"/>
    <col min="6227" max="6227" width="35.109375" style="1" customWidth="1"/>
    <col min="6228" max="6228" width="11.02734375" style="1" customWidth="1"/>
    <col min="6229" max="6229" width="11.296875" style="1" customWidth="1"/>
    <col min="6230" max="6230" width="10.89453125" style="1" customWidth="1"/>
    <col min="6231" max="6236" width="10.0859375" style="1" customWidth="1"/>
    <col min="6237" max="6237" width="8.33984375" style="1" customWidth="1"/>
    <col min="6238" max="6238" width="9.28125" style="1" customWidth="1"/>
    <col min="6239" max="6245" width="10.0859375" style="1" customWidth="1"/>
    <col min="6246" max="6251" width="11.43359375" style="1" customWidth="1"/>
    <col min="6252" max="6252" width="9.28125" style="1" customWidth="1"/>
    <col min="6253" max="6253" width="6.45703125" style="1" customWidth="1"/>
    <col min="6254" max="6259" width="10.0859375" style="1" customWidth="1"/>
    <col min="6260" max="6260" width="8.875" style="1" customWidth="1"/>
    <col min="6261" max="6261" width="8.203125" style="1" bestFit="1" customWidth="1"/>
    <col min="6262" max="6262" width="8.33984375" style="1" customWidth="1"/>
    <col min="6263" max="6263" width="8.203125" style="1" bestFit="1" customWidth="1"/>
    <col min="6264" max="6267" width="6.45703125" style="1" customWidth="1"/>
    <col min="6268" max="6269" width="8.203125" style="1" bestFit="1" customWidth="1"/>
    <col min="6270" max="6275" width="9.28125" style="1" customWidth="1"/>
    <col min="6276" max="6276" width="8.47265625" style="1" customWidth="1"/>
    <col min="6277" max="6277" width="9.4140625" style="1" customWidth="1"/>
    <col min="6278" max="6283" width="8.47265625" style="1" customWidth="1"/>
    <col min="6284" max="6284" width="8.33984375" style="1" customWidth="1"/>
    <col min="6285" max="6292" width="6.45703125" style="1" customWidth="1"/>
    <col min="6293" max="6293" width="8.203125" style="1" bestFit="1" customWidth="1"/>
    <col min="6294" max="6301" width="10.625" style="1"/>
    <col min="6302" max="6303" width="12.375" style="1" bestFit="1" customWidth="1"/>
    <col min="6304" max="6481" width="10.625" style="1"/>
    <col min="6482" max="6482" width="9.953125" style="1" customWidth="1"/>
    <col min="6483" max="6483" width="35.109375" style="1" customWidth="1"/>
    <col min="6484" max="6484" width="11.02734375" style="1" customWidth="1"/>
    <col min="6485" max="6485" width="11.296875" style="1" customWidth="1"/>
    <col min="6486" max="6486" width="10.89453125" style="1" customWidth="1"/>
    <col min="6487" max="6492" width="10.0859375" style="1" customWidth="1"/>
    <col min="6493" max="6493" width="8.33984375" style="1" customWidth="1"/>
    <col min="6494" max="6494" width="9.28125" style="1" customWidth="1"/>
    <col min="6495" max="6501" width="10.0859375" style="1" customWidth="1"/>
    <col min="6502" max="6507" width="11.43359375" style="1" customWidth="1"/>
    <col min="6508" max="6508" width="9.28125" style="1" customWidth="1"/>
    <col min="6509" max="6509" width="6.45703125" style="1" customWidth="1"/>
    <col min="6510" max="6515" width="10.0859375" style="1" customWidth="1"/>
    <col min="6516" max="6516" width="8.875" style="1" customWidth="1"/>
    <col min="6517" max="6517" width="8.203125" style="1" bestFit="1" customWidth="1"/>
    <col min="6518" max="6518" width="8.33984375" style="1" customWidth="1"/>
    <col min="6519" max="6519" width="8.203125" style="1" bestFit="1" customWidth="1"/>
    <col min="6520" max="6523" width="6.45703125" style="1" customWidth="1"/>
    <col min="6524" max="6525" width="8.203125" style="1" bestFit="1" customWidth="1"/>
    <col min="6526" max="6531" width="9.28125" style="1" customWidth="1"/>
    <col min="6532" max="6532" width="8.47265625" style="1" customWidth="1"/>
    <col min="6533" max="6533" width="9.4140625" style="1" customWidth="1"/>
    <col min="6534" max="6539" width="8.47265625" style="1" customWidth="1"/>
    <col min="6540" max="6540" width="8.33984375" style="1" customWidth="1"/>
    <col min="6541" max="6548" width="6.45703125" style="1" customWidth="1"/>
    <col min="6549" max="6549" width="8.203125" style="1" bestFit="1" customWidth="1"/>
    <col min="6550" max="6557" width="10.625" style="1"/>
    <col min="6558" max="6559" width="12.375" style="1" bestFit="1" customWidth="1"/>
    <col min="6560" max="6737" width="10.625" style="1"/>
    <col min="6738" max="6738" width="9.953125" style="1" customWidth="1"/>
    <col min="6739" max="6739" width="35.109375" style="1" customWidth="1"/>
    <col min="6740" max="6740" width="11.02734375" style="1" customWidth="1"/>
    <col min="6741" max="6741" width="11.296875" style="1" customWidth="1"/>
    <col min="6742" max="6742" width="10.89453125" style="1" customWidth="1"/>
    <col min="6743" max="6748" width="10.0859375" style="1" customWidth="1"/>
    <col min="6749" max="6749" width="8.33984375" style="1" customWidth="1"/>
    <col min="6750" max="6750" width="9.28125" style="1" customWidth="1"/>
    <col min="6751" max="6757" width="10.0859375" style="1" customWidth="1"/>
    <col min="6758" max="6763" width="11.43359375" style="1" customWidth="1"/>
    <col min="6764" max="6764" width="9.28125" style="1" customWidth="1"/>
    <col min="6765" max="6765" width="6.45703125" style="1" customWidth="1"/>
    <col min="6766" max="6771" width="10.0859375" style="1" customWidth="1"/>
    <col min="6772" max="6772" width="8.875" style="1" customWidth="1"/>
    <col min="6773" max="6773" width="8.203125" style="1" bestFit="1" customWidth="1"/>
    <col min="6774" max="6774" width="8.33984375" style="1" customWidth="1"/>
    <col min="6775" max="6775" width="8.203125" style="1" bestFit="1" customWidth="1"/>
    <col min="6776" max="6779" width="6.45703125" style="1" customWidth="1"/>
    <col min="6780" max="6781" width="8.203125" style="1" bestFit="1" customWidth="1"/>
    <col min="6782" max="6787" width="9.28125" style="1" customWidth="1"/>
    <col min="6788" max="6788" width="8.47265625" style="1" customWidth="1"/>
    <col min="6789" max="6789" width="9.4140625" style="1" customWidth="1"/>
    <col min="6790" max="6795" width="8.47265625" style="1" customWidth="1"/>
    <col min="6796" max="6796" width="8.33984375" style="1" customWidth="1"/>
    <col min="6797" max="6804" width="6.45703125" style="1" customWidth="1"/>
    <col min="6805" max="6805" width="8.203125" style="1" bestFit="1" customWidth="1"/>
    <col min="6806" max="6813" width="10.625" style="1"/>
    <col min="6814" max="6815" width="12.375" style="1" bestFit="1" customWidth="1"/>
    <col min="6816" max="6993" width="10.625" style="1"/>
    <col min="6994" max="6994" width="9.953125" style="1" customWidth="1"/>
    <col min="6995" max="6995" width="35.109375" style="1" customWidth="1"/>
    <col min="6996" max="6996" width="11.02734375" style="1" customWidth="1"/>
    <col min="6997" max="6997" width="11.296875" style="1" customWidth="1"/>
    <col min="6998" max="6998" width="10.89453125" style="1" customWidth="1"/>
    <col min="6999" max="7004" width="10.0859375" style="1" customWidth="1"/>
    <col min="7005" max="7005" width="8.33984375" style="1" customWidth="1"/>
    <col min="7006" max="7006" width="9.28125" style="1" customWidth="1"/>
    <col min="7007" max="7013" width="10.0859375" style="1" customWidth="1"/>
    <col min="7014" max="7019" width="11.43359375" style="1" customWidth="1"/>
    <col min="7020" max="7020" width="9.28125" style="1" customWidth="1"/>
    <col min="7021" max="7021" width="6.45703125" style="1" customWidth="1"/>
    <col min="7022" max="7027" width="10.0859375" style="1" customWidth="1"/>
    <col min="7028" max="7028" width="8.875" style="1" customWidth="1"/>
    <col min="7029" max="7029" width="8.203125" style="1" bestFit="1" customWidth="1"/>
    <col min="7030" max="7030" width="8.33984375" style="1" customWidth="1"/>
    <col min="7031" max="7031" width="8.203125" style="1" bestFit="1" customWidth="1"/>
    <col min="7032" max="7035" width="6.45703125" style="1" customWidth="1"/>
    <col min="7036" max="7037" width="8.203125" style="1" bestFit="1" customWidth="1"/>
    <col min="7038" max="7043" width="9.28125" style="1" customWidth="1"/>
    <col min="7044" max="7044" width="8.47265625" style="1" customWidth="1"/>
    <col min="7045" max="7045" width="9.4140625" style="1" customWidth="1"/>
    <col min="7046" max="7051" width="8.47265625" style="1" customWidth="1"/>
    <col min="7052" max="7052" width="8.33984375" style="1" customWidth="1"/>
    <col min="7053" max="7060" width="6.45703125" style="1" customWidth="1"/>
    <col min="7061" max="7061" width="8.203125" style="1" bestFit="1" customWidth="1"/>
    <col min="7062" max="7069" width="10.625" style="1"/>
    <col min="7070" max="7071" width="12.375" style="1" bestFit="1" customWidth="1"/>
    <col min="7072" max="7249" width="10.625" style="1"/>
    <col min="7250" max="7250" width="9.953125" style="1" customWidth="1"/>
    <col min="7251" max="7251" width="35.109375" style="1" customWidth="1"/>
    <col min="7252" max="7252" width="11.02734375" style="1" customWidth="1"/>
    <col min="7253" max="7253" width="11.296875" style="1" customWidth="1"/>
    <col min="7254" max="7254" width="10.89453125" style="1" customWidth="1"/>
    <col min="7255" max="7260" width="10.0859375" style="1" customWidth="1"/>
    <col min="7261" max="7261" width="8.33984375" style="1" customWidth="1"/>
    <col min="7262" max="7262" width="9.28125" style="1" customWidth="1"/>
    <col min="7263" max="7269" width="10.0859375" style="1" customWidth="1"/>
    <col min="7270" max="7275" width="11.43359375" style="1" customWidth="1"/>
    <col min="7276" max="7276" width="9.28125" style="1" customWidth="1"/>
    <col min="7277" max="7277" width="6.45703125" style="1" customWidth="1"/>
    <col min="7278" max="7283" width="10.0859375" style="1" customWidth="1"/>
    <col min="7284" max="7284" width="8.875" style="1" customWidth="1"/>
    <col min="7285" max="7285" width="8.203125" style="1" bestFit="1" customWidth="1"/>
    <col min="7286" max="7286" width="8.33984375" style="1" customWidth="1"/>
    <col min="7287" max="7287" width="8.203125" style="1" bestFit="1" customWidth="1"/>
    <col min="7288" max="7291" width="6.45703125" style="1" customWidth="1"/>
    <col min="7292" max="7293" width="8.203125" style="1" bestFit="1" customWidth="1"/>
    <col min="7294" max="7299" width="9.28125" style="1" customWidth="1"/>
    <col min="7300" max="7300" width="8.47265625" style="1" customWidth="1"/>
    <col min="7301" max="7301" width="9.4140625" style="1" customWidth="1"/>
    <col min="7302" max="7307" width="8.47265625" style="1" customWidth="1"/>
    <col min="7308" max="7308" width="8.33984375" style="1" customWidth="1"/>
    <col min="7309" max="7316" width="6.45703125" style="1" customWidth="1"/>
    <col min="7317" max="7317" width="8.203125" style="1" bestFit="1" customWidth="1"/>
    <col min="7318" max="7325" width="10.625" style="1"/>
    <col min="7326" max="7327" width="12.375" style="1" bestFit="1" customWidth="1"/>
    <col min="7328" max="7505" width="10.625" style="1"/>
    <col min="7506" max="7506" width="9.953125" style="1" customWidth="1"/>
    <col min="7507" max="7507" width="35.109375" style="1" customWidth="1"/>
    <col min="7508" max="7508" width="11.02734375" style="1" customWidth="1"/>
    <col min="7509" max="7509" width="11.296875" style="1" customWidth="1"/>
    <col min="7510" max="7510" width="10.89453125" style="1" customWidth="1"/>
    <col min="7511" max="7516" width="10.0859375" style="1" customWidth="1"/>
    <col min="7517" max="7517" width="8.33984375" style="1" customWidth="1"/>
    <col min="7518" max="7518" width="9.28125" style="1" customWidth="1"/>
    <col min="7519" max="7525" width="10.0859375" style="1" customWidth="1"/>
    <col min="7526" max="7531" width="11.43359375" style="1" customWidth="1"/>
    <col min="7532" max="7532" width="9.28125" style="1" customWidth="1"/>
    <col min="7533" max="7533" width="6.45703125" style="1" customWidth="1"/>
    <col min="7534" max="7539" width="10.0859375" style="1" customWidth="1"/>
    <col min="7540" max="7540" width="8.875" style="1" customWidth="1"/>
    <col min="7541" max="7541" width="8.203125" style="1" bestFit="1" customWidth="1"/>
    <col min="7542" max="7542" width="8.33984375" style="1" customWidth="1"/>
    <col min="7543" max="7543" width="8.203125" style="1" bestFit="1" customWidth="1"/>
    <col min="7544" max="7547" width="6.45703125" style="1" customWidth="1"/>
    <col min="7548" max="7549" width="8.203125" style="1" bestFit="1" customWidth="1"/>
    <col min="7550" max="7555" width="9.28125" style="1" customWidth="1"/>
    <col min="7556" max="7556" width="8.47265625" style="1" customWidth="1"/>
    <col min="7557" max="7557" width="9.4140625" style="1" customWidth="1"/>
    <col min="7558" max="7563" width="8.47265625" style="1" customWidth="1"/>
    <col min="7564" max="7564" width="8.33984375" style="1" customWidth="1"/>
    <col min="7565" max="7572" width="6.45703125" style="1" customWidth="1"/>
    <col min="7573" max="7573" width="8.203125" style="1" bestFit="1" customWidth="1"/>
    <col min="7574" max="7581" width="10.625" style="1"/>
    <col min="7582" max="7583" width="12.375" style="1" bestFit="1" customWidth="1"/>
    <col min="7584" max="7761" width="10.625" style="1"/>
    <col min="7762" max="7762" width="9.953125" style="1" customWidth="1"/>
    <col min="7763" max="7763" width="35.109375" style="1" customWidth="1"/>
    <col min="7764" max="7764" width="11.02734375" style="1" customWidth="1"/>
    <col min="7765" max="7765" width="11.296875" style="1" customWidth="1"/>
    <col min="7766" max="7766" width="10.89453125" style="1" customWidth="1"/>
    <col min="7767" max="7772" width="10.0859375" style="1" customWidth="1"/>
    <col min="7773" max="7773" width="8.33984375" style="1" customWidth="1"/>
    <col min="7774" max="7774" width="9.28125" style="1" customWidth="1"/>
    <col min="7775" max="7781" width="10.0859375" style="1" customWidth="1"/>
    <col min="7782" max="7787" width="11.43359375" style="1" customWidth="1"/>
    <col min="7788" max="7788" width="9.28125" style="1" customWidth="1"/>
    <col min="7789" max="7789" width="6.45703125" style="1" customWidth="1"/>
    <col min="7790" max="7795" width="10.0859375" style="1" customWidth="1"/>
    <col min="7796" max="7796" width="8.875" style="1" customWidth="1"/>
    <col min="7797" max="7797" width="8.203125" style="1" bestFit="1" customWidth="1"/>
    <col min="7798" max="7798" width="8.33984375" style="1" customWidth="1"/>
    <col min="7799" max="7799" width="8.203125" style="1" bestFit="1" customWidth="1"/>
    <col min="7800" max="7803" width="6.45703125" style="1" customWidth="1"/>
    <col min="7804" max="7805" width="8.203125" style="1" bestFit="1" customWidth="1"/>
    <col min="7806" max="7811" width="9.28125" style="1" customWidth="1"/>
    <col min="7812" max="7812" width="8.47265625" style="1" customWidth="1"/>
    <col min="7813" max="7813" width="9.4140625" style="1" customWidth="1"/>
    <col min="7814" max="7819" width="8.47265625" style="1" customWidth="1"/>
    <col min="7820" max="7820" width="8.33984375" style="1" customWidth="1"/>
    <col min="7821" max="7828" width="6.45703125" style="1" customWidth="1"/>
    <col min="7829" max="7829" width="8.203125" style="1" bestFit="1" customWidth="1"/>
    <col min="7830" max="7837" width="10.625" style="1"/>
    <col min="7838" max="7839" width="12.375" style="1" bestFit="1" customWidth="1"/>
    <col min="7840" max="8017" width="10.625" style="1"/>
    <col min="8018" max="8018" width="9.953125" style="1" customWidth="1"/>
    <col min="8019" max="8019" width="35.109375" style="1" customWidth="1"/>
    <col min="8020" max="8020" width="11.02734375" style="1" customWidth="1"/>
    <col min="8021" max="8021" width="11.296875" style="1" customWidth="1"/>
    <col min="8022" max="8022" width="10.89453125" style="1" customWidth="1"/>
    <col min="8023" max="8028" width="10.0859375" style="1" customWidth="1"/>
    <col min="8029" max="8029" width="8.33984375" style="1" customWidth="1"/>
    <col min="8030" max="8030" width="9.28125" style="1" customWidth="1"/>
    <col min="8031" max="8037" width="10.0859375" style="1" customWidth="1"/>
    <col min="8038" max="8043" width="11.43359375" style="1" customWidth="1"/>
    <col min="8044" max="8044" width="9.28125" style="1" customWidth="1"/>
    <col min="8045" max="8045" width="6.45703125" style="1" customWidth="1"/>
    <col min="8046" max="8051" width="10.0859375" style="1" customWidth="1"/>
    <col min="8052" max="8052" width="8.875" style="1" customWidth="1"/>
    <col min="8053" max="8053" width="8.203125" style="1" bestFit="1" customWidth="1"/>
    <col min="8054" max="8054" width="8.33984375" style="1" customWidth="1"/>
    <col min="8055" max="8055" width="8.203125" style="1" bestFit="1" customWidth="1"/>
    <col min="8056" max="8059" width="6.45703125" style="1" customWidth="1"/>
    <col min="8060" max="8061" width="8.203125" style="1" bestFit="1" customWidth="1"/>
    <col min="8062" max="8067" width="9.28125" style="1" customWidth="1"/>
    <col min="8068" max="8068" width="8.47265625" style="1" customWidth="1"/>
    <col min="8069" max="8069" width="9.4140625" style="1" customWidth="1"/>
    <col min="8070" max="8075" width="8.47265625" style="1" customWidth="1"/>
    <col min="8076" max="8076" width="8.33984375" style="1" customWidth="1"/>
    <col min="8077" max="8084" width="6.45703125" style="1" customWidth="1"/>
    <col min="8085" max="8085" width="8.203125" style="1" bestFit="1" customWidth="1"/>
    <col min="8086" max="8093" width="10.625" style="1"/>
    <col min="8094" max="8095" width="12.375" style="1" bestFit="1" customWidth="1"/>
    <col min="8096" max="8273" width="10.625" style="1"/>
    <col min="8274" max="8274" width="9.953125" style="1" customWidth="1"/>
    <col min="8275" max="8275" width="35.109375" style="1" customWidth="1"/>
    <col min="8276" max="8276" width="11.02734375" style="1" customWidth="1"/>
    <col min="8277" max="8277" width="11.296875" style="1" customWidth="1"/>
    <col min="8278" max="8278" width="10.89453125" style="1" customWidth="1"/>
    <col min="8279" max="8284" width="10.0859375" style="1" customWidth="1"/>
    <col min="8285" max="8285" width="8.33984375" style="1" customWidth="1"/>
    <col min="8286" max="8286" width="9.28125" style="1" customWidth="1"/>
    <col min="8287" max="8293" width="10.0859375" style="1" customWidth="1"/>
    <col min="8294" max="8299" width="11.43359375" style="1" customWidth="1"/>
    <col min="8300" max="8300" width="9.28125" style="1" customWidth="1"/>
    <col min="8301" max="8301" width="6.45703125" style="1" customWidth="1"/>
    <col min="8302" max="8307" width="10.0859375" style="1" customWidth="1"/>
    <col min="8308" max="8308" width="8.875" style="1" customWidth="1"/>
    <col min="8309" max="8309" width="8.203125" style="1" bestFit="1" customWidth="1"/>
    <col min="8310" max="8310" width="8.33984375" style="1" customWidth="1"/>
    <col min="8311" max="8311" width="8.203125" style="1" bestFit="1" customWidth="1"/>
    <col min="8312" max="8315" width="6.45703125" style="1" customWidth="1"/>
    <col min="8316" max="8317" width="8.203125" style="1" bestFit="1" customWidth="1"/>
    <col min="8318" max="8323" width="9.28125" style="1" customWidth="1"/>
    <col min="8324" max="8324" width="8.47265625" style="1" customWidth="1"/>
    <col min="8325" max="8325" width="9.4140625" style="1" customWidth="1"/>
    <col min="8326" max="8331" width="8.47265625" style="1" customWidth="1"/>
    <col min="8332" max="8332" width="8.33984375" style="1" customWidth="1"/>
    <col min="8333" max="8340" width="6.45703125" style="1" customWidth="1"/>
    <col min="8341" max="8341" width="8.203125" style="1" bestFit="1" customWidth="1"/>
    <col min="8342" max="8349" width="10.625" style="1"/>
    <col min="8350" max="8351" width="12.375" style="1" bestFit="1" customWidth="1"/>
    <col min="8352" max="8529" width="10.625" style="1"/>
    <col min="8530" max="8530" width="9.953125" style="1" customWidth="1"/>
    <col min="8531" max="8531" width="35.109375" style="1" customWidth="1"/>
    <col min="8532" max="8532" width="11.02734375" style="1" customWidth="1"/>
    <col min="8533" max="8533" width="11.296875" style="1" customWidth="1"/>
    <col min="8534" max="8534" width="10.89453125" style="1" customWidth="1"/>
    <col min="8535" max="8540" width="10.0859375" style="1" customWidth="1"/>
    <col min="8541" max="8541" width="8.33984375" style="1" customWidth="1"/>
    <col min="8542" max="8542" width="9.28125" style="1" customWidth="1"/>
    <col min="8543" max="8549" width="10.0859375" style="1" customWidth="1"/>
    <col min="8550" max="8555" width="11.43359375" style="1" customWidth="1"/>
    <col min="8556" max="8556" width="9.28125" style="1" customWidth="1"/>
    <col min="8557" max="8557" width="6.45703125" style="1" customWidth="1"/>
    <col min="8558" max="8563" width="10.0859375" style="1" customWidth="1"/>
    <col min="8564" max="8564" width="8.875" style="1" customWidth="1"/>
    <col min="8565" max="8565" width="8.203125" style="1" bestFit="1" customWidth="1"/>
    <col min="8566" max="8566" width="8.33984375" style="1" customWidth="1"/>
    <col min="8567" max="8567" width="8.203125" style="1" bestFit="1" customWidth="1"/>
    <col min="8568" max="8571" width="6.45703125" style="1" customWidth="1"/>
    <col min="8572" max="8573" width="8.203125" style="1" bestFit="1" customWidth="1"/>
    <col min="8574" max="8579" width="9.28125" style="1" customWidth="1"/>
    <col min="8580" max="8580" width="8.47265625" style="1" customWidth="1"/>
    <col min="8581" max="8581" width="9.4140625" style="1" customWidth="1"/>
    <col min="8582" max="8587" width="8.47265625" style="1" customWidth="1"/>
    <col min="8588" max="8588" width="8.33984375" style="1" customWidth="1"/>
    <col min="8589" max="8596" width="6.45703125" style="1" customWidth="1"/>
    <col min="8597" max="8597" width="8.203125" style="1" bestFit="1" customWidth="1"/>
    <col min="8598" max="8605" width="10.625" style="1"/>
    <col min="8606" max="8607" width="12.375" style="1" bestFit="1" customWidth="1"/>
    <col min="8608" max="8785" width="10.625" style="1"/>
    <col min="8786" max="8786" width="9.953125" style="1" customWidth="1"/>
    <col min="8787" max="8787" width="35.109375" style="1" customWidth="1"/>
    <col min="8788" max="8788" width="11.02734375" style="1" customWidth="1"/>
    <col min="8789" max="8789" width="11.296875" style="1" customWidth="1"/>
    <col min="8790" max="8790" width="10.89453125" style="1" customWidth="1"/>
    <col min="8791" max="8796" width="10.0859375" style="1" customWidth="1"/>
    <col min="8797" max="8797" width="8.33984375" style="1" customWidth="1"/>
    <col min="8798" max="8798" width="9.28125" style="1" customWidth="1"/>
    <col min="8799" max="8805" width="10.0859375" style="1" customWidth="1"/>
    <col min="8806" max="8811" width="11.43359375" style="1" customWidth="1"/>
    <col min="8812" max="8812" width="9.28125" style="1" customWidth="1"/>
    <col min="8813" max="8813" width="6.45703125" style="1" customWidth="1"/>
    <col min="8814" max="8819" width="10.0859375" style="1" customWidth="1"/>
    <col min="8820" max="8820" width="8.875" style="1" customWidth="1"/>
    <col min="8821" max="8821" width="8.203125" style="1" bestFit="1" customWidth="1"/>
    <col min="8822" max="8822" width="8.33984375" style="1" customWidth="1"/>
    <col min="8823" max="8823" width="8.203125" style="1" bestFit="1" customWidth="1"/>
    <col min="8824" max="8827" width="6.45703125" style="1" customWidth="1"/>
    <col min="8828" max="8829" width="8.203125" style="1" bestFit="1" customWidth="1"/>
    <col min="8830" max="8835" width="9.28125" style="1" customWidth="1"/>
    <col min="8836" max="8836" width="8.47265625" style="1" customWidth="1"/>
    <col min="8837" max="8837" width="9.4140625" style="1" customWidth="1"/>
    <col min="8838" max="8843" width="8.47265625" style="1" customWidth="1"/>
    <col min="8844" max="8844" width="8.33984375" style="1" customWidth="1"/>
    <col min="8845" max="8852" width="6.45703125" style="1" customWidth="1"/>
    <col min="8853" max="8853" width="8.203125" style="1" bestFit="1" customWidth="1"/>
    <col min="8854" max="8861" width="10.625" style="1"/>
    <col min="8862" max="8863" width="12.375" style="1" bestFit="1" customWidth="1"/>
    <col min="8864" max="9041" width="10.625" style="1"/>
    <col min="9042" max="9042" width="9.953125" style="1" customWidth="1"/>
    <col min="9043" max="9043" width="35.109375" style="1" customWidth="1"/>
    <col min="9044" max="9044" width="11.02734375" style="1" customWidth="1"/>
    <col min="9045" max="9045" width="11.296875" style="1" customWidth="1"/>
    <col min="9046" max="9046" width="10.89453125" style="1" customWidth="1"/>
    <col min="9047" max="9052" width="10.0859375" style="1" customWidth="1"/>
    <col min="9053" max="9053" width="8.33984375" style="1" customWidth="1"/>
    <col min="9054" max="9054" width="9.28125" style="1" customWidth="1"/>
    <col min="9055" max="9061" width="10.0859375" style="1" customWidth="1"/>
    <col min="9062" max="9067" width="11.43359375" style="1" customWidth="1"/>
    <col min="9068" max="9068" width="9.28125" style="1" customWidth="1"/>
    <col min="9069" max="9069" width="6.45703125" style="1" customWidth="1"/>
    <col min="9070" max="9075" width="10.0859375" style="1" customWidth="1"/>
    <col min="9076" max="9076" width="8.875" style="1" customWidth="1"/>
    <col min="9077" max="9077" width="8.203125" style="1" bestFit="1" customWidth="1"/>
    <col min="9078" max="9078" width="8.33984375" style="1" customWidth="1"/>
    <col min="9079" max="9079" width="8.203125" style="1" bestFit="1" customWidth="1"/>
    <col min="9080" max="9083" width="6.45703125" style="1" customWidth="1"/>
    <col min="9084" max="9085" width="8.203125" style="1" bestFit="1" customWidth="1"/>
    <col min="9086" max="9091" width="9.28125" style="1" customWidth="1"/>
    <col min="9092" max="9092" width="8.47265625" style="1" customWidth="1"/>
    <col min="9093" max="9093" width="9.4140625" style="1" customWidth="1"/>
    <col min="9094" max="9099" width="8.47265625" style="1" customWidth="1"/>
    <col min="9100" max="9100" width="8.33984375" style="1" customWidth="1"/>
    <col min="9101" max="9108" width="6.45703125" style="1" customWidth="1"/>
    <col min="9109" max="9109" width="8.203125" style="1" bestFit="1" customWidth="1"/>
    <col min="9110" max="9117" width="10.625" style="1"/>
    <col min="9118" max="9119" width="12.375" style="1" bestFit="1" customWidth="1"/>
    <col min="9120" max="9297" width="10.625" style="1"/>
    <col min="9298" max="9298" width="9.953125" style="1" customWidth="1"/>
    <col min="9299" max="9299" width="35.109375" style="1" customWidth="1"/>
    <col min="9300" max="9300" width="11.02734375" style="1" customWidth="1"/>
    <col min="9301" max="9301" width="11.296875" style="1" customWidth="1"/>
    <col min="9302" max="9302" width="10.89453125" style="1" customWidth="1"/>
    <col min="9303" max="9308" width="10.0859375" style="1" customWidth="1"/>
    <col min="9309" max="9309" width="8.33984375" style="1" customWidth="1"/>
    <col min="9310" max="9310" width="9.28125" style="1" customWidth="1"/>
    <col min="9311" max="9317" width="10.0859375" style="1" customWidth="1"/>
    <col min="9318" max="9323" width="11.43359375" style="1" customWidth="1"/>
    <col min="9324" max="9324" width="9.28125" style="1" customWidth="1"/>
    <col min="9325" max="9325" width="6.45703125" style="1" customWidth="1"/>
    <col min="9326" max="9331" width="10.0859375" style="1" customWidth="1"/>
    <col min="9332" max="9332" width="8.875" style="1" customWidth="1"/>
    <col min="9333" max="9333" width="8.203125" style="1" bestFit="1" customWidth="1"/>
    <col min="9334" max="9334" width="8.33984375" style="1" customWidth="1"/>
    <col min="9335" max="9335" width="8.203125" style="1" bestFit="1" customWidth="1"/>
    <col min="9336" max="9339" width="6.45703125" style="1" customWidth="1"/>
    <col min="9340" max="9341" width="8.203125" style="1" bestFit="1" customWidth="1"/>
    <col min="9342" max="9347" width="9.28125" style="1" customWidth="1"/>
    <col min="9348" max="9348" width="8.47265625" style="1" customWidth="1"/>
    <col min="9349" max="9349" width="9.4140625" style="1" customWidth="1"/>
    <col min="9350" max="9355" width="8.47265625" style="1" customWidth="1"/>
    <col min="9356" max="9356" width="8.33984375" style="1" customWidth="1"/>
    <col min="9357" max="9364" width="6.45703125" style="1" customWidth="1"/>
    <col min="9365" max="9365" width="8.203125" style="1" bestFit="1" customWidth="1"/>
    <col min="9366" max="9373" width="10.625" style="1"/>
    <col min="9374" max="9375" width="12.375" style="1" bestFit="1" customWidth="1"/>
    <col min="9376" max="9553" width="10.625" style="1"/>
    <col min="9554" max="9554" width="9.953125" style="1" customWidth="1"/>
    <col min="9555" max="9555" width="35.109375" style="1" customWidth="1"/>
    <col min="9556" max="9556" width="11.02734375" style="1" customWidth="1"/>
    <col min="9557" max="9557" width="11.296875" style="1" customWidth="1"/>
    <col min="9558" max="9558" width="10.89453125" style="1" customWidth="1"/>
    <col min="9559" max="9564" width="10.0859375" style="1" customWidth="1"/>
    <col min="9565" max="9565" width="8.33984375" style="1" customWidth="1"/>
    <col min="9566" max="9566" width="9.28125" style="1" customWidth="1"/>
    <col min="9567" max="9573" width="10.0859375" style="1" customWidth="1"/>
    <col min="9574" max="9579" width="11.43359375" style="1" customWidth="1"/>
    <col min="9580" max="9580" width="9.28125" style="1" customWidth="1"/>
    <col min="9581" max="9581" width="6.45703125" style="1" customWidth="1"/>
    <col min="9582" max="9587" width="10.0859375" style="1" customWidth="1"/>
    <col min="9588" max="9588" width="8.875" style="1" customWidth="1"/>
    <col min="9589" max="9589" width="8.203125" style="1" bestFit="1" customWidth="1"/>
    <col min="9590" max="9590" width="8.33984375" style="1" customWidth="1"/>
    <col min="9591" max="9591" width="8.203125" style="1" bestFit="1" customWidth="1"/>
    <col min="9592" max="9595" width="6.45703125" style="1" customWidth="1"/>
    <col min="9596" max="9597" width="8.203125" style="1" bestFit="1" customWidth="1"/>
    <col min="9598" max="9603" width="9.28125" style="1" customWidth="1"/>
    <col min="9604" max="9604" width="8.47265625" style="1" customWidth="1"/>
    <col min="9605" max="9605" width="9.4140625" style="1" customWidth="1"/>
    <col min="9606" max="9611" width="8.47265625" style="1" customWidth="1"/>
    <col min="9612" max="9612" width="8.33984375" style="1" customWidth="1"/>
    <col min="9613" max="9620" width="6.45703125" style="1" customWidth="1"/>
    <col min="9621" max="9621" width="8.203125" style="1" bestFit="1" customWidth="1"/>
    <col min="9622" max="9629" width="10.625" style="1"/>
    <col min="9630" max="9631" width="12.375" style="1" bestFit="1" customWidth="1"/>
    <col min="9632" max="9809" width="10.625" style="1"/>
    <col min="9810" max="9810" width="9.953125" style="1" customWidth="1"/>
    <col min="9811" max="9811" width="35.109375" style="1" customWidth="1"/>
    <col min="9812" max="9812" width="11.02734375" style="1" customWidth="1"/>
    <col min="9813" max="9813" width="11.296875" style="1" customWidth="1"/>
    <col min="9814" max="9814" width="10.89453125" style="1" customWidth="1"/>
    <col min="9815" max="9820" width="10.0859375" style="1" customWidth="1"/>
    <col min="9821" max="9821" width="8.33984375" style="1" customWidth="1"/>
    <col min="9822" max="9822" width="9.28125" style="1" customWidth="1"/>
    <col min="9823" max="9829" width="10.0859375" style="1" customWidth="1"/>
    <col min="9830" max="9835" width="11.43359375" style="1" customWidth="1"/>
    <col min="9836" max="9836" width="9.28125" style="1" customWidth="1"/>
    <col min="9837" max="9837" width="6.45703125" style="1" customWidth="1"/>
    <col min="9838" max="9843" width="10.0859375" style="1" customWidth="1"/>
    <col min="9844" max="9844" width="8.875" style="1" customWidth="1"/>
    <col min="9845" max="9845" width="8.203125" style="1" bestFit="1" customWidth="1"/>
    <col min="9846" max="9846" width="8.33984375" style="1" customWidth="1"/>
    <col min="9847" max="9847" width="8.203125" style="1" bestFit="1" customWidth="1"/>
    <col min="9848" max="9851" width="6.45703125" style="1" customWidth="1"/>
    <col min="9852" max="9853" width="8.203125" style="1" bestFit="1" customWidth="1"/>
    <col min="9854" max="9859" width="9.28125" style="1" customWidth="1"/>
    <col min="9860" max="9860" width="8.47265625" style="1" customWidth="1"/>
    <col min="9861" max="9861" width="9.4140625" style="1" customWidth="1"/>
    <col min="9862" max="9867" width="8.47265625" style="1" customWidth="1"/>
    <col min="9868" max="9868" width="8.33984375" style="1" customWidth="1"/>
    <col min="9869" max="9876" width="6.45703125" style="1" customWidth="1"/>
    <col min="9877" max="9877" width="8.203125" style="1" bestFit="1" customWidth="1"/>
    <col min="9878" max="9885" width="10.625" style="1"/>
    <col min="9886" max="9887" width="12.375" style="1" bestFit="1" customWidth="1"/>
    <col min="9888" max="10065" width="10.625" style="1"/>
    <col min="10066" max="10066" width="9.953125" style="1" customWidth="1"/>
    <col min="10067" max="10067" width="35.109375" style="1" customWidth="1"/>
    <col min="10068" max="10068" width="11.02734375" style="1" customWidth="1"/>
    <col min="10069" max="10069" width="11.296875" style="1" customWidth="1"/>
    <col min="10070" max="10070" width="10.89453125" style="1" customWidth="1"/>
    <col min="10071" max="10076" width="10.0859375" style="1" customWidth="1"/>
    <col min="10077" max="10077" width="8.33984375" style="1" customWidth="1"/>
    <col min="10078" max="10078" width="9.28125" style="1" customWidth="1"/>
    <col min="10079" max="10085" width="10.0859375" style="1" customWidth="1"/>
    <col min="10086" max="10091" width="11.43359375" style="1" customWidth="1"/>
    <col min="10092" max="10092" width="9.28125" style="1" customWidth="1"/>
    <col min="10093" max="10093" width="6.45703125" style="1" customWidth="1"/>
    <col min="10094" max="10099" width="10.0859375" style="1" customWidth="1"/>
    <col min="10100" max="10100" width="8.875" style="1" customWidth="1"/>
    <col min="10101" max="10101" width="8.203125" style="1" bestFit="1" customWidth="1"/>
    <col min="10102" max="10102" width="8.33984375" style="1" customWidth="1"/>
    <col min="10103" max="10103" width="8.203125" style="1" bestFit="1" customWidth="1"/>
    <col min="10104" max="10107" width="6.45703125" style="1" customWidth="1"/>
    <col min="10108" max="10109" width="8.203125" style="1" bestFit="1" customWidth="1"/>
    <col min="10110" max="10115" width="9.28125" style="1" customWidth="1"/>
    <col min="10116" max="10116" width="8.47265625" style="1" customWidth="1"/>
    <col min="10117" max="10117" width="9.4140625" style="1" customWidth="1"/>
    <col min="10118" max="10123" width="8.47265625" style="1" customWidth="1"/>
    <col min="10124" max="10124" width="8.33984375" style="1" customWidth="1"/>
    <col min="10125" max="10132" width="6.45703125" style="1" customWidth="1"/>
    <col min="10133" max="10133" width="8.203125" style="1" bestFit="1" customWidth="1"/>
    <col min="10134" max="10141" width="10.625" style="1"/>
    <col min="10142" max="10143" width="12.375" style="1" bestFit="1" customWidth="1"/>
    <col min="10144" max="10321" width="10.625" style="1"/>
    <col min="10322" max="10322" width="9.953125" style="1" customWidth="1"/>
    <col min="10323" max="10323" width="35.109375" style="1" customWidth="1"/>
    <col min="10324" max="10324" width="11.02734375" style="1" customWidth="1"/>
    <col min="10325" max="10325" width="11.296875" style="1" customWidth="1"/>
    <col min="10326" max="10326" width="10.89453125" style="1" customWidth="1"/>
    <col min="10327" max="10332" width="10.0859375" style="1" customWidth="1"/>
    <col min="10333" max="10333" width="8.33984375" style="1" customWidth="1"/>
    <col min="10334" max="10334" width="9.28125" style="1" customWidth="1"/>
    <col min="10335" max="10341" width="10.0859375" style="1" customWidth="1"/>
    <col min="10342" max="10347" width="11.43359375" style="1" customWidth="1"/>
    <col min="10348" max="10348" width="9.28125" style="1" customWidth="1"/>
    <col min="10349" max="10349" width="6.45703125" style="1" customWidth="1"/>
    <col min="10350" max="10355" width="10.0859375" style="1" customWidth="1"/>
    <col min="10356" max="10356" width="8.875" style="1" customWidth="1"/>
    <col min="10357" max="10357" width="8.203125" style="1" bestFit="1" customWidth="1"/>
    <col min="10358" max="10358" width="8.33984375" style="1" customWidth="1"/>
    <col min="10359" max="10359" width="8.203125" style="1" bestFit="1" customWidth="1"/>
    <col min="10360" max="10363" width="6.45703125" style="1" customWidth="1"/>
    <col min="10364" max="10365" width="8.203125" style="1" bestFit="1" customWidth="1"/>
    <col min="10366" max="10371" width="9.28125" style="1" customWidth="1"/>
    <col min="10372" max="10372" width="8.47265625" style="1" customWidth="1"/>
    <col min="10373" max="10373" width="9.4140625" style="1" customWidth="1"/>
    <col min="10374" max="10379" width="8.47265625" style="1" customWidth="1"/>
    <col min="10380" max="10380" width="8.33984375" style="1" customWidth="1"/>
    <col min="10381" max="10388" width="6.45703125" style="1" customWidth="1"/>
    <col min="10389" max="10389" width="8.203125" style="1" bestFit="1" customWidth="1"/>
    <col min="10390" max="10397" width="10.625" style="1"/>
    <col min="10398" max="10399" width="12.375" style="1" bestFit="1" customWidth="1"/>
    <col min="10400" max="10577" width="10.625" style="1"/>
    <col min="10578" max="10578" width="9.953125" style="1" customWidth="1"/>
    <col min="10579" max="10579" width="35.109375" style="1" customWidth="1"/>
    <col min="10580" max="10580" width="11.02734375" style="1" customWidth="1"/>
    <col min="10581" max="10581" width="11.296875" style="1" customWidth="1"/>
    <col min="10582" max="10582" width="10.89453125" style="1" customWidth="1"/>
    <col min="10583" max="10588" width="10.0859375" style="1" customWidth="1"/>
    <col min="10589" max="10589" width="8.33984375" style="1" customWidth="1"/>
    <col min="10590" max="10590" width="9.28125" style="1" customWidth="1"/>
    <col min="10591" max="10597" width="10.0859375" style="1" customWidth="1"/>
    <col min="10598" max="10603" width="11.43359375" style="1" customWidth="1"/>
    <col min="10604" max="10604" width="9.28125" style="1" customWidth="1"/>
    <col min="10605" max="10605" width="6.45703125" style="1" customWidth="1"/>
    <col min="10606" max="10611" width="10.0859375" style="1" customWidth="1"/>
    <col min="10612" max="10612" width="8.875" style="1" customWidth="1"/>
    <col min="10613" max="10613" width="8.203125" style="1" bestFit="1" customWidth="1"/>
    <col min="10614" max="10614" width="8.33984375" style="1" customWidth="1"/>
    <col min="10615" max="10615" width="8.203125" style="1" bestFit="1" customWidth="1"/>
    <col min="10616" max="10619" width="6.45703125" style="1" customWidth="1"/>
    <col min="10620" max="10621" width="8.203125" style="1" bestFit="1" customWidth="1"/>
    <col min="10622" max="10627" width="9.28125" style="1" customWidth="1"/>
    <col min="10628" max="10628" width="8.47265625" style="1" customWidth="1"/>
    <col min="10629" max="10629" width="9.4140625" style="1" customWidth="1"/>
    <col min="10630" max="10635" width="8.47265625" style="1" customWidth="1"/>
    <col min="10636" max="10636" width="8.33984375" style="1" customWidth="1"/>
    <col min="10637" max="10644" width="6.45703125" style="1" customWidth="1"/>
    <col min="10645" max="10645" width="8.203125" style="1" bestFit="1" customWidth="1"/>
    <col min="10646" max="10653" width="10.625" style="1"/>
    <col min="10654" max="10655" width="12.375" style="1" bestFit="1" customWidth="1"/>
    <col min="10656" max="10833" width="10.625" style="1"/>
    <col min="10834" max="10834" width="9.953125" style="1" customWidth="1"/>
    <col min="10835" max="10835" width="35.109375" style="1" customWidth="1"/>
    <col min="10836" max="10836" width="11.02734375" style="1" customWidth="1"/>
    <col min="10837" max="10837" width="11.296875" style="1" customWidth="1"/>
    <col min="10838" max="10838" width="10.89453125" style="1" customWidth="1"/>
    <col min="10839" max="10844" width="10.0859375" style="1" customWidth="1"/>
    <col min="10845" max="10845" width="8.33984375" style="1" customWidth="1"/>
    <col min="10846" max="10846" width="9.28125" style="1" customWidth="1"/>
    <col min="10847" max="10853" width="10.0859375" style="1" customWidth="1"/>
    <col min="10854" max="10859" width="11.43359375" style="1" customWidth="1"/>
    <col min="10860" max="10860" width="9.28125" style="1" customWidth="1"/>
    <col min="10861" max="10861" width="6.45703125" style="1" customWidth="1"/>
    <col min="10862" max="10867" width="10.0859375" style="1" customWidth="1"/>
    <col min="10868" max="10868" width="8.875" style="1" customWidth="1"/>
    <col min="10869" max="10869" width="8.203125" style="1" bestFit="1" customWidth="1"/>
    <col min="10870" max="10870" width="8.33984375" style="1" customWidth="1"/>
    <col min="10871" max="10871" width="8.203125" style="1" bestFit="1" customWidth="1"/>
    <col min="10872" max="10875" width="6.45703125" style="1" customWidth="1"/>
    <col min="10876" max="10877" width="8.203125" style="1" bestFit="1" customWidth="1"/>
    <col min="10878" max="10883" width="9.28125" style="1" customWidth="1"/>
    <col min="10884" max="10884" width="8.47265625" style="1" customWidth="1"/>
    <col min="10885" max="10885" width="9.4140625" style="1" customWidth="1"/>
    <col min="10886" max="10891" width="8.47265625" style="1" customWidth="1"/>
    <col min="10892" max="10892" width="8.33984375" style="1" customWidth="1"/>
    <col min="10893" max="10900" width="6.45703125" style="1" customWidth="1"/>
    <col min="10901" max="10901" width="8.203125" style="1" bestFit="1" customWidth="1"/>
    <col min="10902" max="10909" width="10.625" style="1"/>
    <col min="10910" max="10911" width="12.375" style="1" bestFit="1" customWidth="1"/>
    <col min="10912" max="11089" width="10.625" style="1"/>
    <col min="11090" max="11090" width="9.953125" style="1" customWidth="1"/>
    <col min="11091" max="11091" width="35.109375" style="1" customWidth="1"/>
    <col min="11092" max="11092" width="11.02734375" style="1" customWidth="1"/>
    <col min="11093" max="11093" width="11.296875" style="1" customWidth="1"/>
    <col min="11094" max="11094" width="10.89453125" style="1" customWidth="1"/>
    <col min="11095" max="11100" width="10.0859375" style="1" customWidth="1"/>
    <col min="11101" max="11101" width="8.33984375" style="1" customWidth="1"/>
    <col min="11102" max="11102" width="9.28125" style="1" customWidth="1"/>
    <col min="11103" max="11109" width="10.0859375" style="1" customWidth="1"/>
    <col min="11110" max="11115" width="11.43359375" style="1" customWidth="1"/>
    <col min="11116" max="11116" width="9.28125" style="1" customWidth="1"/>
    <col min="11117" max="11117" width="6.45703125" style="1" customWidth="1"/>
    <col min="11118" max="11123" width="10.0859375" style="1" customWidth="1"/>
    <col min="11124" max="11124" width="8.875" style="1" customWidth="1"/>
    <col min="11125" max="11125" width="8.203125" style="1" bestFit="1" customWidth="1"/>
    <col min="11126" max="11126" width="8.33984375" style="1" customWidth="1"/>
    <col min="11127" max="11127" width="8.203125" style="1" bestFit="1" customWidth="1"/>
    <col min="11128" max="11131" width="6.45703125" style="1" customWidth="1"/>
    <col min="11132" max="11133" width="8.203125" style="1" bestFit="1" customWidth="1"/>
    <col min="11134" max="11139" width="9.28125" style="1" customWidth="1"/>
    <col min="11140" max="11140" width="8.47265625" style="1" customWidth="1"/>
    <col min="11141" max="11141" width="9.4140625" style="1" customWidth="1"/>
    <col min="11142" max="11147" width="8.47265625" style="1" customWidth="1"/>
    <col min="11148" max="11148" width="8.33984375" style="1" customWidth="1"/>
    <col min="11149" max="11156" width="6.45703125" style="1" customWidth="1"/>
    <col min="11157" max="11157" width="8.203125" style="1" bestFit="1" customWidth="1"/>
    <col min="11158" max="11165" width="10.625" style="1"/>
    <col min="11166" max="11167" width="12.375" style="1" bestFit="1" customWidth="1"/>
    <col min="11168" max="11345" width="10.625" style="1"/>
    <col min="11346" max="11346" width="9.953125" style="1" customWidth="1"/>
    <col min="11347" max="11347" width="35.109375" style="1" customWidth="1"/>
    <col min="11348" max="11348" width="11.02734375" style="1" customWidth="1"/>
    <col min="11349" max="11349" width="11.296875" style="1" customWidth="1"/>
    <col min="11350" max="11350" width="10.89453125" style="1" customWidth="1"/>
    <col min="11351" max="11356" width="10.0859375" style="1" customWidth="1"/>
    <col min="11357" max="11357" width="8.33984375" style="1" customWidth="1"/>
    <col min="11358" max="11358" width="9.28125" style="1" customWidth="1"/>
    <col min="11359" max="11365" width="10.0859375" style="1" customWidth="1"/>
    <col min="11366" max="11371" width="11.43359375" style="1" customWidth="1"/>
    <col min="11372" max="11372" width="9.28125" style="1" customWidth="1"/>
    <col min="11373" max="11373" width="6.45703125" style="1" customWidth="1"/>
    <col min="11374" max="11379" width="10.0859375" style="1" customWidth="1"/>
    <col min="11380" max="11380" width="8.875" style="1" customWidth="1"/>
    <col min="11381" max="11381" width="8.203125" style="1" bestFit="1" customWidth="1"/>
    <col min="11382" max="11382" width="8.33984375" style="1" customWidth="1"/>
    <col min="11383" max="11383" width="8.203125" style="1" bestFit="1" customWidth="1"/>
    <col min="11384" max="11387" width="6.45703125" style="1" customWidth="1"/>
    <col min="11388" max="11389" width="8.203125" style="1" bestFit="1" customWidth="1"/>
    <col min="11390" max="11395" width="9.28125" style="1" customWidth="1"/>
    <col min="11396" max="11396" width="8.47265625" style="1" customWidth="1"/>
    <col min="11397" max="11397" width="9.4140625" style="1" customWidth="1"/>
    <col min="11398" max="11403" width="8.47265625" style="1" customWidth="1"/>
    <col min="11404" max="11404" width="8.33984375" style="1" customWidth="1"/>
    <col min="11405" max="11412" width="6.45703125" style="1" customWidth="1"/>
    <col min="11413" max="11413" width="8.203125" style="1" bestFit="1" customWidth="1"/>
    <col min="11414" max="11421" width="10.625" style="1"/>
    <col min="11422" max="11423" width="12.375" style="1" bestFit="1" customWidth="1"/>
    <col min="11424" max="11601" width="10.625" style="1"/>
    <col min="11602" max="11602" width="9.953125" style="1" customWidth="1"/>
    <col min="11603" max="11603" width="35.109375" style="1" customWidth="1"/>
    <col min="11604" max="11604" width="11.02734375" style="1" customWidth="1"/>
    <col min="11605" max="11605" width="11.296875" style="1" customWidth="1"/>
    <col min="11606" max="11606" width="10.89453125" style="1" customWidth="1"/>
    <col min="11607" max="11612" width="10.0859375" style="1" customWidth="1"/>
    <col min="11613" max="11613" width="8.33984375" style="1" customWidth="1"/>
    <col min="11614" max="11614" width="9.28125" style="1" customWidth="1"/>
    <col min="11615" max="11621" width="10.0859375" style="1" customWidth="1"/>
    <col min="11622" max="11627" width="11.43359375" style="1" customWidth="1"/>
    <col min="11628" max="11628" width="9.28125" style="1" customWidth="1"/>
    <col min="11629" max="11629" width="6.45703125" style="1" customWidth="1"/>
    <col min="11630" max="11635" width="10.0859375" style="1" customWidth="1"/>
    <col min="11636" max="11636" width="8.875" style="1" customWidth="1"/>
    <col min="11637" max="11637" width="8.203125" style="1" bestFit="1" customWidth="1"/>
    <col min="11638" max="11638" width="8.33984375" style="1" customWidth="1"/>
    <col min="11639" max="11639" width="8.203125" style="1" bestFit="1" customWidth="1"/>
    <col min="11640" max="11643" width="6.45703125" style="1" customWidth="1"/>
    <col min="11644" max="11645" width="8.203125" style="1" bestFit="1" customWidth="1"/>
    <col min="11646" max="11651" width="9.28125" style="1" customWidth="1"/>
    <col min="11652" max="11652" width="8.47265625" style="1" customWidth="1"/>
    <col min="11653" max="11653" width="9.4140625" style="1" customWidth="1"/>
    <col min="11654" max="11659" width="8.47265625" style="1" customWidth="1"/>
    <col min="11660" max="11660" width="8.33984375" style="1" customWidth="1"/>
    <col min="11661" max="11668" width="6.45703125" style="1" customWidth="1"/>
    <col min="11669" max="11669" width="8.203125" style="1" bestFit="1" customWidth="1"/>
    <col min="11670" max="11677" width="10.625" style="1"/>
    <col min="11678" max="11679" width="12.375" style="1" bestFit="1" customWidth="1"/>
    <col min="11680" max="11857" width="10.625" style="1"/>
    <col min="11858" max="11858" width="9.953125" style="1" customWidth="1"/>
    <col min="11859" max="11859" width="35.109375" style="1" customWidth="1"/>
    <col min="11860" max="11860" width="11.02734375" style="1" customWidth="1"/>
    <col min="11861" max="11861" width="11.296875" style="1" customWidth="1"/>
    <col min="11862" max="11862" width="10.89453125" style="1" customWidth="1"/>
    <col min="11863" max="11868" width="10.0859375" style="1" customWidth="1"/>
    <col min="11869" max="11869" width="8.33984375" style="1" customWidth="1"/>
    <col min="11870" max="11870" width="9.28125" style="1" customWidth="1"/>
    <col min="11871" max="11877" width="10.0859375" style="1" customWidth="1"/>
    <col min="11878" max="11883" width="11.43359375" style="1" customWidth="1"/>
    <col min="11884" max="11884" width="9.28125" style="1" customWidth="1"/>
    <col min="11885" max="11885" width="6.45703125" style="1" customWidth="1"/>
    <col min="11886" max="11891" width="10.0859375" style="1" customWidth="1"/>
    <col min="11892" max="11892" width="8.875" style="1" customWidth="1"/>
    <col min="11893" max="11893" width="8.203125" style="1" bestFit="1" customWidth="1"/>
    <col min="11894" max="11894" width="8.33984375" style="1" customWidth="1"/>
    <col min="11895" max="11895" width="8.203125" style="1" bestFit="1" customWidth="1"/>
    <col min="11896" max="11899" width="6.45703125" style="1" customWidth="1"/>
    <col min="11900" max="11901" width="8.203125" style="1" bestFit="1" customWidth="1"/>
    <col min="11902" max="11907" width="9.28125" style="1" customWidth="1"/>
    <col min="11908" max="11908" width="8.47265625" style="1" customWidth="1"/>
    <col min="11909" max="11909" width="9.4140625" style="1" customWidth="1"/>
    <col min="11910" max="11915" width="8.47265625" style="1" customWidth="1"/>
    <col min="11916" max="11916" width="8.33984375" style="1" customWidth="1"/>
    <col min="11917" max="11924" width="6.45703125" style="1" customWidth="1"/>
    <col min="11925" max="11925" width="8.203125" style="1" bestFit="1" customWidth="1"/>
    <col min="11926" max="11933" width="10.625" style="1"/>
    <col min="11934" max="11935" width="12.375" style="1" bestFit="1" customWidth="1"/>
    <col min="11936" max="12113" width="10.625" style="1"/>
    <col min="12114" max="12114" width="9.953125" style="1" customWidth="1"/>
    <col min="12115" max="12115" width="35.109375" style="1" customWidth="1"/>
    <col min="12116" max="12116" width="11.02734375" style="1" customWidth="1"/>
    <col min="12117" max="12117" width="11.296875" style="1" customWidth="1"/>
    <col min="12118" max="12118" width="10.89453125" style="1" customWidth="1"/>
    <col min="12119" max="12124" width="10.0859375" style="1" customWidth="1"/>
    <col min="12125" max="12125" width="8.33984375" style="1" customWidth="1"/>
    <col min="12126" max="12126" width="9.28125" style="1" customWidth="1"/>
    <col min="12127" max="12133" width="10.0859375" style="1" customWidth="1"/>
    <col min="12134" max="12139" width="11.43359375" style="1" customWidth="1"/>
    <col min="12140" max="12140" width="9.28125" style="1" customWidth="1"/>
    <col min="12141" max="12141" width="6.45703125" style="1" customWidth="1"/>
    <col min="12142" max="12147" width="10.0859375" style="1" customWidth="1"/>
    <col min="12148" max="12148" width="8.875" style="1" customWidth="1"/>
    <col min="12149" max="12149" width="8.203125" style="1" bestFit="1" customWidth="1"/>
    <col min="12150" max="12150" width="8.33984375" style="1" customWidth="1"/>
    <col min="12151" max="12151" width="8.203125" style="1" bestFit="1" customWidth="1"/>
    <col min="12152" max="12155" width="6.45703125" style="1" customWidth="1"/>
    <col min="12156" max="12157" width="8.203125" style="1" bestFit="1" customWidth="1"/>
    <col min="12158" max="12163" width="9.28125" style="1" customWidth="1"/>
    <col min="12164" max="12164" width="8.47265625" style="1" customWidth="1"/>
    <col min="12165" max="12165" width="9.4140625" style="1" customWidth="1"/>
    <col min="12166" max="12171" width="8.47265625" style="1" customWidth="1"/>
    <col min="12172" max="12172" width="8.33984375" style="1" customWidth="1"/>
    <col min="12173" max="12180" width="6.45703125" style="1" customWidth="1"/>
    <col min="12181" max="12181" width="8.203125" style="1" bestFit="1" customWidth="1"/>
    <col min="12182" max="12189" width="10.625" style="1"/>
    <col min="12190" max="12191" width="12.375" style="1" bestFit="1" customWidth="1"/>
    <col min="12192" max="12369" width="10.625" style="1"/>
    <col min="12370" max="12370" width="9.953125" style="1" customWidth="1"/>
    <col min="12371" max="12371" width="35.109375" style="1" customWidth="1"/>
    <col min="12372" max="12372" width="11.02734375" style="1" customWidth="1"/>
    <col min="12373" max="12373" width="11.296875" style="1" customWidth="1"/>
    <col min="12374" max="12374" width="10.89453125" style="1" customWidth="1"/>
    <col min="12375" max="12380" width="10.0859375" style="1" customWidth="1"/>
    <col min="12381" max="12381" width="8.33984375" style="1" customWidth="1"/>
    <col min="12382" max="12382" width="9.28125" style="1" customWidth="1"/>
    <col min="12383" max="12389" width="10.0859375" style="1" customWidth="1"/>
    <col min="12390" max="12395" width="11.43359375" style="1" customWidth="1"/>
    <col min="12396" max="12396" width="9.28125" style="1" customWidth="1"/>
    <col min="12397" max="12397" width="6.45703125" style="1" customWidth="1"/>
    <col min="12398" max="12403" width="10.0859375" style="1" customWidth="1"/>
    <col min="12404" max="12404" width="8.875" style="1" customWidth="1"/>
    <col min="12405" max="12405" width="8.203125" style="1" bestFit="1" customWidth="1"/>
    <col min="12406" max="12406" width="8.33984375" style="1" customWidth="1"/>
    <col min="12407" max="12407" width="8.203125" style="1" bestFit="1" customWidth="1"/>
    <col min="12408" max="12411" width="6.45703125" style="1" customWidth="1"/>
    <col min="12412" max="12413" width="8.203125" style="1" bestFit="1" customWidth="1"/>
    <col min="12414" max="12419" width="9.28125" style="1" customWidth="1"/>
    <col min="12420" max="12420" width="8.47265625" style="1" customWidth="1"/>
    <col min="12421" max="12421" width="9.4140625" style="1" customWidth="1"/>
    <col min="12422" max="12427" width="8.47265625" style="1" customWidth="1"/>
    <col min="12428" max="12428" width="8.33984375" style="1" customWidth="1"/>
    <col min="12429" max="12436" width="6.45703125" style="1" customWidth="1"/>
    <col min="12437" max="12437" width="8.203125" style="1" bestFit="1" customWidth="1"/>
    <col min="12438" max="12445" width="10.625" style="1"/>
    <col min="12446" max="12447" width="12.375" style="1" bestFit="1" customWidth="1"/>
    <col min="12448" max="12625" width="10.625" style="1"/>
    <col min="12626" max="12626" width="9.953125" style="1" customWidth="1"/>
    <col min="12627" max="12627" width="35.109375" style="1" customWidth="1"/>
    <col min="12628" max="12628" width="11.02734375" style="1" customWidth="1"/>
    <col min="12629" max="12629" width="11.296875" style="1" customWidth="1"/>
    <col min="12630" max="12630" width="10.89453125" style="1" customWidth="1"/>
    <col min="12631" max="12636" width="10.0859375" style="1" customWidth="1"/>
    <col min="12637" max="12637" width="8.33984375" style="1" customWidth="1"/>
    <col min="12638" max="12638" width="9.28125" style="1" customWidth="1"/>
    <col min="12639" max="12645" width="10.0859375" style="1" customWidth="1"/>
    <col min="12646" max="12651" width="11.43359375" style="1" customWidth="1"/>
    <col min="12652" max="12652" width="9.28125" style="1" customWidth="1"/>
    <col min="12653" max="12653" width="6.45703125" style="1" customWidth="1"/>
    <col min="12654" max="12659" width="10.0859375" style="1" customWidth="1"/>
    <col min="12660" max="12660" width="8.875" style="1" customWidth="1"/>
    <col min="12661" max="12661" width="8.203125" style="1" bestFit="1" customWidth="1"/>
    <col min="12662" max="12662" width="8.33984375" style="1" customWidth="1"/>
    <col min="12663" max="12663" width="8.203125" style="1" bestFit="1" customWidth="1"/>
    <col min="12664" max="12667" width="6.45703125" style="1" customWidth="1"/>
    <col min="12668" max="12669" width="8.203125" style="1" bestFit="1" customWidth="1"/>
    <col min="12670" max="12675" width="9.28125" style="1" customWidth="1"/>
    <col min="12676" max="12676" width="8.47265625" style="1" customWidth="1"/>
    <col min="12677" max="12677" width="9.4140625" style="1" customWidth="1"/>
    <col min="12678" max="12683" width="8.47265625" style="1" customWidth="1"/>
    <col min="12684" max="12684" width="8.33984375" style="1" customWidth="1"/>
    <col min="12685" max="12692" width="6.45703125" style="1" customWidth="1"/>
    <col min="12693" max="12693" width="8.203125" style="1" bestFit="1" customWidth="1"/>
    <col min="12694" max="12701" width="10.625" style="1"/>
    <col min="12702" max="12703" width="12.375" style="1" bestFit="1" customWidth="1"/>
    <col min="12704" max="12881" width="10.625" style="1"/>
    <col min="12882" max="12882" width="9.953125" style="1" customWidth="1"/>
    <col min="12883" max="12883" width="35.109375" style="1" customWidth="1"/>
    <col min="12884" max="12884" width="11.02734375" style="1" customWidth="1"/>
    <col min="12885" max="12885" width="11.296875" style="1" customWidth="1"/>
    <col min="12886" max="12886" width="10.89453125" style="1" customWidth="1"/>
    <col min="12887" max="12892" width="10.0859375" style="1" customWidth="1"/>
    <col min="12893" max="12893" width="8.33984375" style="1" customWidth="1"/>
    <col min="12894" max="12894" width="9.28125" style="1" customWidth="1"/>
    <col min="12895" max="12901" width="10.0859375" style="1" customWidth="1"/>
    <col min="12902" max="12907" width="11.43359375" style="1" customWidth="1"/>
    <col min="12908" max="12908" width="9.28125" style="1" customWidth="1"/>
    <col min="12909" max="12909" width="6.45703125" style="1" customWidth="1"/>
    <col min="12910" max="12915" width="10.0859375" style="1" customWidth="1"/>
    <col min="12916" max="12916" width="8.875" style="1" customWidth="1"/>
    <col min="12917" max="12917" width="8.203125" style="1" bestFit="1" customWidth="1"/>
    <col min="12918" max="12918" width="8.33984375" style="1" customWidth="1"/>
    <col min="12919" max="12919" width="8.203125" style="1" bestFit="1" customWidth="1"/>
    <col min="12920" max="12923" width="6.45703125" style="1" customWidth="1"/>
    <col min="12924" max="12925" width="8.203125" style="1" bestFit="1" customWidth="1"/>
    <col min="12926" max="12931" width="9.28125" style="1" customWidth="1"/>
    <col min="12932" max="12932" width="8.47265625" style="1" customWidth="1"/>
    <col min="12933" max="12933" width="9.4140625" style="1" customWidth="1"/>
    <col min="12934" max="12939" width="8.47265625" style="1" customWidth="1"/>
    <col min="12940" max="12940" width="8.33984375" style="1" customWidth="1"/>
    <col min="12941" max="12948" width="6.45703125" style="1" customWidth="1"/>
    <col min="12949" max="12949" width="8.203125" style="1" bestFit="1" customWidth="1"/>
    <col min="12950" max="12957" width="10.625" style="1"/>
    <col min="12958" max="12959" width="12.375" style="1" bestFit="1" customWidth="1"/>
    <col min="12960" max="13137" width="10.625" style="1"/>
    <col min="13138" max="13138" width="9.953125" style="1" customWidth="1"/>
    <col min="13139" max="13139" width="35.109375" style="1" customWidth="1"/>
    <col min="13140" max="13140" width="11.02734375" style="1" customWidth="1"/>
    <col min="13141" max="13141" width="11.296875" style="1" customWidth="1"/>
    <col min="13142" max="13142" width="10.89453125" style="1" customWidth="1"/>
    <col min="13143" max="13148" width="10.0859375" style="1" customWidth="1"/>
    <col min="13149" max="13149" width="8.33984375" style="1" customWidth="1"/>
    <col min="13150" max="13150" width="9.28125" style="1" customWidth="1"/>
    <col min="13151" max="13157" width="10.0859375" style="1" customWidth="1"/>
    <col min="13158" max="13163" width="11.43359375" style="1" customWidth="1"/>
    <col min="13164" max="13164" width="9.28125" style="1" customWidth="1"/>
    <col min="13165" max="13165" width="6.45703125" style="1" customWidth="1"/>
    <col min="13166" max="13171" width="10.0859375" style="1" customWidth="1"/>
    <col min="13172" max="13172" width="8.875" style="1" customWidth="1"/>
    <col min="13173" max="13173" width="8.203125" style="1" bestFit="1" customWidth="1"/>
    <col min="13174" max="13174" width="8.33984375" style="1" customWidth="1"/>
    <col min="13175" max="13175" width="8.203125" style="1" bestFit="1" customWidth="1"/>
    <col min="13176" max="13179" width="6.45703125" style="1" customWidth="1"/>
    <col min="13180" max="13181" width="8.203125" style="1" bestFit="1" customWidth="1"/>
    <col min="13182" max="13187" width="9.28125" style="1" customWidth="1"/>
    <col min="13188" max="13188" width="8.47265625" style="1" customWidth="1"/>
    <col min="13189" max="13189" width="9.4140625" style="1" customWidth="1"/>
    <col min="13190" max="13195" width="8.47265625" style="1" customWidth="1"/>
    <col min="13196" max="13196" width="8.33984375" style="1" customWidth="1"/>
    <col min="13197" max="13204" width="6.45703125" style="1" customWidth="1"/>
    <col min="13205" max="13205" width="8.203125" style="1" bestFit="1" customWidth="1"/>
    <col min="13206" max="13213" width="10.625" style="1"/>
    <col min="13214" max="13215" width="12.375" style="1" bestFit="1" customWidth="1"/>
    <col min="13216" max="13393" width="10.625" style="1"/>
    <col min="13394" max="13394" width="9.953125" style="1" customWidth="1"/>
    <col min="13395" max="13395" width="35.109375" style="1" customWidth="1"/>
    <col min="13396" max="13396" width="11.02734375" style="1" customWidth="1"/>
    <col min="13397" max="13397" width="11.296875" style="1" customWidth="1"/>
    <col min="13398" max="13398" width="10.89453125" style="1" customWidth="1"/>
    <col min="13399" max="13404" width="10.0859375" style="1" customWidth="1"/>
    <col min="13405" max="13405" width="8.33984375" style="1" customWidth="1"/>
    <col min="13406" max="13406" width="9.28125" style="1" customWidth="1"/>
    <col min="13407" max="13413" width="10.0859375" style="1" customWidth="1"/>
    <col min="13414" max="13419" width="11.43359375" style="1" customWidth="1"/>
    <col min="13420" max="13420" width="9.28125" style="1" customWidth="1"/>
    <col min="13421" max="13421" width="6.45703125" style="1" customWidth="1"/>
    <col min="13422" max="13427" width="10.0859375" style="1" customWidth="1"/>
    <col min="13428" max="13428" width="8.875" style="1" customWidth="1"/>
    <col min="13429" max="13429" width="8.203125" style="1" bestFit="1" customWidth="1"/>
    <col min="13430" max="13430" width="8.33984375" style="1" customWidth="1"/>
    <col min="13431" max="13431" width="8.203125" style="1" bestFit="1" customWidth="1"/>
    <col min="13432" max="13435" width="6.45703125" style="1" customWidth="1"/>
    <col min="13436" max="13437" width="8.203125" style="1" bestFit="1" customWidth="1"/>
    <col min="13438" max="13443" width="9.28125" style="1" customWidth="1"/>
    <col min="13444" max="13444" width="8.47265625" style="1" customWidth="1"/>
    <col min="13445" max="13445" width="9.4140625" style="1" customWidth="1"/>
    <col min="13446" max="13451" width="8.47265625" style="1" customWidth="1"/>
    <col min="13452" max="13452" width="8.33984375" style="1" customWidth="1"/>
    <col min="13453" max="13460" width="6.45703125" style="1" customWidth="1"/>
    <col min="13461" max="13461" width="8.203125" style="1" bestFit="1" customWidth="1"/>
    <col min="13462" max="13469" width="10.625" style="1"/>
    <col min="13470" max="13471" width="12.375" style="1" bestFit="1" customWidth="1"/>
    <col min="13472" max="13649" width="10.625" style="1"/>
    <col min="13650" max="13650" width="9.953125" style="1" customWidth="1"/>
    <col min="13651" max="13651" width="35.109375" style="1" customWidth="1"/>
    <col min="13652" max="13652" width="11.02734375" style="1" customWidth="1"/>
    <col min="13653" max="13653" width="11.296875" style="1" customWidth="1"/>
    <col min="13654" max="13654" width="10.89453125" style="1" customWidth="1"/>
    <col min="13655" max="13660" width="10.0859375" style="1" customWidth="1"/>
    <col min="13661" max="13661" width="8.33984375" style="1" customWidth="1"/>
    <col min="13662" max="13662" width="9.28125" style="1" customWidth="1"/>
    <col min="13663" max="13669" width="10.0859375" style="1" customWidth="1"/>
    <col min="13670" max="13675" width="11.43359375" style="1" customWidth="1"/>
    <col min="13676" max="13676" width="9.28125" style="1" customWidth="1"/>
    <col min="13677" max="13677" width="6.45703125" style="1" customWidth="1"/>
    <col min="13678" max="13683" width="10.0859375" style="1" customWidth="1"/>
    <col min="13684" max="13684" width="8.875" style="1" customWidth="1"/>
    <col min="13685" max="13685" width="8.203125" style="1" bestFit="1" customWidth="1"/>
    <col min="13686" max="13686" width="8.33984375" style="1" customWidth="1"/>
    <col min="13687" max="13687" width="8.203125" style="1" bestFit="1" customWidth="1"/>
    <col min="13688" max="13691" width="6.45703125" style="1" customWidth="1"/>
    <col min="13692" max="13693" width="8.203125" style="1" bestFit="1" customWidth="1"/>
    <col min="13694" max="13699" width="9.28125" style="1" customWidth="1"/>
    <col min="13700" max="13700" width="8.47265625" style="1" customWidth="1"/>
    <col min="13701" max="13701" width="9.4140625" style="1" customWidth="1"/>
    <col min="13702" max="13707" width="8.47265625" style="1" customWidth="1"/>
    <col min="13708" max="13708" width="8.33984375" style="1" customWidth="1"/>
    <col min="13709" max="13716" width="6.45703125" style="1" customWidth="1"/>
    <col min="13717" max="13717" width="8.203125" style="1" bestFit="1" customWidth="1"/>
    <col min="13718" max="13725" width="10.625" style="1"/>
    <col min="13726" max="13727" width="12.375" style="1" bestFit="1" customWidth="1"/>
    <col min="13728" max="13905" width="10.625" style="1"/>
    <col min="13906" max="13906" width="9.953125" style="1" customWidth="1"/>
    <col min="13907" max="13907" width="35.109375" style="1" customWidth="1"/>
    <col min="13908" max="13908" width="11.02734375" style="1" customWidth="1"/>
    <col min="13909" max="13909" width="11.296875" style="1" customWidth="1"/>
    <col min="13910" max="13910" width="10.89453125" style="1" customWidth="1"/>
    <col min="13911" max="13916" width="10.0859375" style="1" customWidth="1"/>
    <col min="13917" max="13917" width="8.33984375" style="1" customWidth="1"/>
    <col min="13918" max="13918" width="9.28125" style="1" customWidth="1"/>
    <col min="13919" max="13925" width="10.0859375" style="1" customWidth="1"/>
    <col min="13926" max="13931" width="11.43359375" style="1" customWidth="1"/>
    <col min="13932" max="13932" width="9.28125" style="1" customWidth="1"/>
    <col min="13933" max="13933" width="6.45703125" style="1" customWidth="1"/>
    <col min="13934" max="13939" width="10.0859375" style="1" customWidth="1"/>
    <col min="13940" max="13940" width="8.875" style="1" customWidth="1"/>
    <col min="13941" max="13941" width="8.203125" style="1" bestFit="1" customWidth="1"/>
    <col min="13942" max="13942" width="8.33984375" style="1" customWidth="1"/>
    <col min="13943" max="13943" width="8.203125" style="1" bestFit="1" customWidth="1"/>
    <col min="13944" max="13947" width="6.45703125" style="1" customWidth="1"/>
    <col min="13948" max="13949" width="8.203125" style="1" bestFit="1" customWidth="1"/>
    <col min="13950" max="13955" width="9.28125" style="1" customWidth="1"/>
    <col min="13956" max="13956" width="8.47265625" style="1" customWidth="1"/>
    <col min="13957" max="13957" width="9.4140625" style="1" customWidth="1"/>
    <col min="13958" max="13963" width="8.47265625" style="1" customWidth="1"/>
    <col min="13964" max="13964" width="8.33984375" style="1" customWidth="1"/>
    <col min="13965" max="13972" width="6.45703125" style="1" customWidth="1"/>
    <col min="13973" max="13973" width="8.203125" style="1" bestFit="1" customWidth="1"/>
    <col min="13974" max="13981" width="10.625" style="1"/>
    <col min="13982" max="13983" width="12.375" style="1" bestFit="1" customWidth="1"/>
    <col min="13984" max="14161" width="10.625" style="1"/>
    <col min="14162" max="14162" width="9.953125" style="1" customWidth="1"/>
    <col min="14163" max="14163" width="35.109375" style="1" customWidth="1"/>
    <col min="14164" max="14164" width="11.02734375" style="1" customWidth="1"/>
    <col min="14165" max="14165" width="11.296875" style="1" customWidth="1"/>
    <col min="14166" max="14166" width="10.89453125" style="1" customWidth="1"/>
    <col min="14167" max="14172" width="10.0859375" style="1" customWidth="1"/>
    <col min="14173" max="14173" width="8.33984375" style="1" customWidth="1"/>
    <col min="14174" max="14174" width="9.28125" style="1" customWidth="1"/>
    <col min="14175" max="14181" width="10.0859375" style="1" customWidth="1"/>
    <col min="14182" max="14187" width="11.43359375" style="1" customWidth="1"/>
    <col min="14188" max="14188" width="9.28125" style="1" customWidth="1"/>
    <col min="14189" max="14189" width="6.45703125" style="1" customWidth="1"/>
    <col min="14190" max="14195" width="10.0859375" style="1" customWidth="1"/>
    <col min="14196" max="14196" width="8.875" style="1" customWidth="1"/>
    <col min="14197" max="14197" width="8.203125" style="1" bestFit="1" customWidth="1"/>
    <col min="14198" max="14198" width="8.33984375" style="1" customWidth="1"/>
    <col min="14199" max="14199" width="8.203125" style="1" bestFit="1" customWidth="1"/>
    <col min="14200" max="14203" width="6.45703125" style="1" customWidth="1"/>
    <col min="14204" max="14205" width="8.203125" style="1" bestFit="1" customWidth="1"/>
    <col min="14206" max="14211" width="9.28125" style="1" customWidth="1"/>
    <col min="14212" max="14212" width="8.47265625" style="1" customWidth="1"/>
    <col min="14213" max="14213" width="9.4140625" style="1" customWidth="1"/>
    <col min="14214" max="14219" width="8.47265625" style="1" customWidth="1"/>
    <col min="14220" max="14220" width="8.33984375" style="1" customWidth="1"/>
    <col min="14221" max="14228" width="6.45703125" style="1" customWidth="1"/>
    <col min="14229" max="14229" width="8.203125" style="1" bestFit="1" customWidth="1"/>
    <col min="14230" max="14237" width="10.625" style="1"/>
    <col min="14238" max="14239" width="12.375" style="1" bestFit="1" customWidth="1"/>
    <col min="14240" max="14417" width="10.625" style="1"/>
    <col min="14418" max="14418" width="9.953125" style="1" customWidth="1"/>
    <col min="14419" max="14419" width="35.109375" style="1" customWidth="1"/>
    <col min="14420" max="14420" width="11.02734375" style="1" customWidth="1"/>
    <col min="14421" max="14421" width="11.296875" style="1" customWidth="1"/>
    <col min="14422" max="14422" width="10.89453125" style="1" customWidth="1"/>
    <col min="14423" max="14428" width="10.0859375" style="1" customWidth="1"/>
    <col min="14429" max="14429" width="8.33984375" style="1" customWidth="1"/>
    <col min="14430" max="14430" width="9.28125" style="1" customWidth="1"/>
    <col min="14431" max="14437" width="10.0859375" style="1" customWidth="1"/>
    <col min="14438" max="14443" width="11.43359375" style="1" customWidth="1"/>
    <col min="14444" max="14444" width="9.28125" style="1" customWidth="1"/>
    <col min="14445" max="14445" width="6.45703125" style="1" customWidth="1"/>
    <col min="14446" max="14451" width="10.0859375" style="1" customWidth="1"/>
    <col min="14452" max="14452" width="8.875" style="1" customWidth="1"/>
    <col min="14453" max="14453" width="8.203125" style="1" bestFit="1" customWidth="1"/>
    <col min="14454" max="14454" width="8.33984375" style="1" customWidth="1"/>
    <col min="14455" max="14455" width="8.203125" style="1" bestFit="1" customWidth="1"/>
    <col min="14456" max="14459" width="6.45703125" style="1" customWidth="1"/>
    <col min="14460" max="14461" width="8.203125" style="1" bestFit="1" customWidth="1"/>
    <col min="14462" max="14467" width="9.28125" style="1" customWidth="1"/>
    <col min="14468" max="14468" width="8.47265625" style="1" customWidth="1"/>
    <col min="14469" max="14469" width="9.4140625" style="1" customWidth="1"/>
    <col min="14470" max="14475" width="8.47265625" style="1" customWidth="1"/>
    <col min="14476" max="14476" width="8.33984375" style="1" customWidth="1"/>
    <col min="14477" max="14484" width="6.45703125" style="1" customWidth="1"/>
    <col min="14485" max="14485" width="8.203125" style="1" bestFit="1" customWidth="1"/>
    <col min="14486" max="14493" width="10.625" style="1"/>
    <col min="14494" max="14495" width="12.375" style="1" bestFit="1" customWidth="1"/>
    <col min="14496" max="14673" width="10.625" style="1"/>
    <col min="14674" max="14674" width="9.953125" style="1" customWidth="1"/>
    <col min="14675" max="14675" width="35.109375" style="1" customWidth="1"/>
    <col min="14676" max="14676" width="11.02734375" style="1" customWidth="1"/>
    <col min="14677" max="14677" width="11.296875" style="1" customWidth="1"/>
    <col min="14678" max="14678" width="10.89453125" style="1" customWidth="1"/>
    <col min="14679" max="14684" width="10.0859375" style="1" customWidth="1"/>
    <col min="14685" max="14685" width="8.33984375" style="1" customWidth="1"/>
    <col min="14686" max="14686" width="9.28125" style="1" customWidth="1"/>
    <col min="14687" max="14693" width="10.0859375" style="1" customWidth="1"/>
    <col min="14694" max="14699" width="11.43359375" style="1" customWidth="1"/>
    <col min="14700" max="14700" width="9.28125" style="1" customWidth="1"/>
    <col min="14701" max="14701" width="6.45703125" style="1" customWidth="1"/>
    <col min="14702" max="14707" width="10.0859375" style="1" customWidth="1"/>
    <col min="14708" max="14708" width="8.875" style="1" customWidth="1"/>
    <col min="14709" max="14709" width="8.203125" style="1" bestFit="1" customWidth="1"/>
    <col min="14710" max="14710" width="8.33984375" style="1" customWidth="1"/>
    <col min="14711" max="14711" width="8.203125" style="1" bestFit="1" customWidth="1"/>
    <col min="14712" max="14715" width="6.45703125" style="1" customWidth="1"/>
    <col min="14716" max="14717" width="8.203125" style="1" bestFit="1" customWidth="1"/>
    <col min="14718" max="14723" width="9.28125" style="1" customWidth="1"/>
    <col min="14724" max="14724" width="8.47265625" style="1" customWidth="1"/>
    <col min="14725" max="14725" width="9.4140625" style="1" customWidth="1"/>
    <col min="14726" max="14731" width="8.47265625" style="1" customWidth="1"/>
    <col min="14732" max="14732" width="8.33984375" style="1" customWidth="1"/>
    <col min="14733" max="14740" width="6.45703125" style="1" customWidth="1"/>
    <col min="14741" max="14741" width="8.203125" style="1" bestFit="1" customWidth="1"/>
    <col min="14742" max="14749" width="10.625" style="1"/>
    <col min="14750" max="14751" width="12.375" style="1" bestFit="1" customWidth="1"/>
    <col min="14752" max="14929" width="10.625" style="1"/>
    <col min="14930" max="14930" width="9.953125" style="1" customWidth="1"/>
    <col min="14931" max="14931" width="35.109375" style="1" customWidth="1"/>
    <col min="14932" max="14932" width="11.02734375" style="1" customWidth="1"/>
    <col min="14933" max="14933" width="11.296875" style="1" customWidth="1"/>
    <col min="14934" max="14934" width="10.89453125" style="1" customWidth="1"/>
    <col min="14935" max="14940" width="10.0859375" style="1" customWidth="1"/>
    <col min="14941" max="14941" width="8.33984375" style="1" customWidth="1"/>
    <col min="14942" max="14942" width="9.28125" style="1" customWidth="1"/>
    <col min="14943" max="14949" width="10.0859375" style="1" customWidth="1"/>
    <col min="14950" max="14955" width="11.43359375" style="1" customWidth="1"/>
    <col min="14956" max="14956" width="9.28125" style="1" customWidth="1"/>
    <col min="14957" max="14957" width="6.45703125" style="1" customWidth="1"/>
    <col min="14958" max="14963" width="10.0859375" style="1" customWidth="1"/>
    <col min="14964" max="14964" width="8.875" style="1" customWidth="1"/>
    <col min="14965" max="14965" width="8.203125" style="1" bestFit="1" customWidth="1"/>
    <col min="14966" max="14966" width="8.33984375" style="1" customWidth="1"/>
    <col min="14967" max="14967" width="8.203125" style="1" bestFit="1" customWidth="1"/>
    <col min="14968" max="14971" width="6.45703125" style="1" customWidth="1"/>
    <col min="14972" max="14973" width="8.203125" style="1" bestFit="1" customWidth="1"/>
    <col min="14974" max="14979" width="9.28125" style="1" customWidth="1"/>
    <col min="14980" max="14980" width="8.47265625" style="1" customWidth="1"/>
    <col min="14981" max="14981" width="9.4140625" style="1" customWidth="1"/>
    <col min="14982" max="14987" width="8.47265625" style="1" customWidth="1"/>
    <col min="14988" max="14988" width="8.33984375" style="1" customWidth="1"/>
    <col min="14989" max="14996" width="6.45703125" style="1" customWidth="1"/>
    <col min="14997" max="14997" width="8.203125" style="1" bestFit="1" customWidth="1"/>
    <col min="14998" max="15005" width="10.625" style="1"/>
    <col min="15006" max="15007" width="12.375" style="1" bestFit="1" customWidth="1"/>
    <col min="15008" max="15185" width="10.625" style="1"/>
    <col min="15186" max="15186" width="9.953125" style="1" customWidth="1"/>
    <col min="15187" max="15187" width="35.109375" style="1" customWidth="1"/>
    <col min="15188" max="15188" width="11.02734375" style="1" customWidth="1"/>
    <col min="15189" max="15189" width="11.296875" style="1" customWidth="1"/>
    <col min="15190" max="15190" width="10.89453125" style="1" customWidth="1"/>
    <col min="15191" max="15196" width="10.0859375" style="1" customWidth="1"/>
    <col min="15197" max="15197" width="8.33984375" style="1" customWidth="1"/>
    <col min="15198" max="15198" width="9.28125" style="1" customWidth="1"/>
    <col min="15199" max="15205" width="10.0859375" style="1" customWidth="1"/>
    <col min="15206" max="15211" width="11.43359375" style="1" customWidth="1"/>
    <col min="15212" max="15212" width="9.28125" style="1" customWidth="1"/>
    <col min="15213" max="15213" width="6.45703125" style="1" customWidth="1"/>
    <col min="15214" max="15219" width="10.0859375" style="1" customWidth="1"/>
    <col min="15220" max="15220" width="8.875" style="1" customWidth="1"/>
    <col min="15221" max="15221" width="8.203125" style="1" bestFit="1" customWidth="1"/>
    <col min="15222" max="15222" width="8.33984375" style="1" customWidth="1"/>
    <col min="15223" max="15223" width="8.203125" style="1" bestFit="1" customWidth="1"/>
    <col min="15224" max="15227" width="6.45703125" style="1" customWidth="1"/>
    <col min="15228" max="15229" width="8.203125" style="1" bestFit="1" customWidth="1"/>
    <col min="15230" max="15235" width="9.28125" style="1" customWidth="1"/>
    <col min="15236" max="15236" width="8.47265625" style="1" customWidth="1"/>
    <col min="15237" max="15237" width="9.4140625" style="1" customWidth="1"/>
    <col min="15238" max="15243" width="8.47265625" style="1" customWidth="1"/>
    <col min="15244" max="15244" width="8.33984375" style="1" customWidth="1"/>
    <col min="15245" max="15252" width="6.45703125" style="1" customWidth="1"/>
    <col min="15253" max="15253" width="8.203125" style="1" bestFit="1" customWidth="1"/>
    <col min="15254" max="15261" width="10.625" style="1"/>
    <col min="15262" max="15263" width="12.375" style="1" bestFit="1" customWidth="1"/>
    <col min="15264" max="15441" width="10.625" style="1"/>
    <col min="15442" max="15442" width="9.953125" style="1" customWidth="1"/>
    <col min="15443" max="15443" width="35.109375" style="1" customWidth="1"/>
    <col min="15444" max="15444" width="11.02734375" style="1" customWidth="1"/>
    <col min="15445" max="15445" width="11.296875" style="1" customWidth="1"/>
    <col min="15446" max="15446" width="10.89453125" style="1" customWidth="1"/>
    <col min="15447" max="15452" width="10.0859375" style="1" customWidth="1"/>
    <col min="15453" max="15453" width="8.33984375" style="1" customWidth="1"/>
    <col min="15454" max="15454" width="9.28125" style="1" customWidth="1"/>
    <col min="15455" max="15461" width="10.0859375" style="1" customWidth="1"/>
    <col min="15462" max="15467" width="11.43359375" style="1" customWidth="1"/>
    <col min="15468" max="15468" width="9.28125" style="1" customWidth="1"/>
    <col min="15469" max="15469" width="6.45703125" style="1" customWidth="1"/>
    <col min="15470" max="15475" width="10.0859375" style="1" customWidth="1"/>
    <col min="15476" max="15476" width="8.875" style="1" customWidth="1"/>
    <col min="15477" max="15477" width="8.203125" style="1" bestFit="1" customWidth="1"/>
    <col min="15478" max="15478" width="8.33984375" style="1" customWidth="1"/>
    <col min="15479" max="15479" width="8.203125" style="1" bestFit="1" customWidth="1"/>
    <col min="15480" max="15483" width="6.45703125" style="1" customWidth="1"/>
    <col min="15484" max="15485" width="8.203125" style="1" bestFit="1" customWidth="1"/>
    <col min="15486" max="15491" width="9.28125" style="1" customWidth="1"/>
    <col min="15492" max="15492" width="8.47265625" style="1" customWidth="1"/>
    <col min="15493" max="15493" width="9.4140625" style="1" customWidth="1"/>
    <col min="15494" max="15499" width="8.47265625" style="1" customWidth="1"/>
    <col min="15500" max="15500" width="8.33984375" style="1" customWidth="1"/>
    <col min="15501" max="15508" width="6.45703125" style="1" customWidth="1"/>
    <col min="15509" max="15509" width="8.203125" style="1" bestFit="1" customWidth="1"/>
    <col min="15510" max="15517" width="10.625" style="1"/>
    <col min="15518" max="15519" width="12.375" style="1" bestFit="1" customWidth="1"/>
    <col min="15520" max="15697" width="10.625" style="1"/>
    <col min="15698" max="15698" width="9.953125" style="1" customWidth="1"/>
    <col min="15699" max="15699" width="35.109375" style="1" customWidth="1"/>
    <col min="15700" max="15700" width="11.02734375" style="1" customWidth="1"/>
    <col min="15701" max="15701" width="11.296875" style="1" customWidth="1"/>
    <col min="15702" max="15702" width="10.89453125" style="1" customWidth="1"/>
    <col min="15703" max="15708" width="10.0859375" style="1" customWidth="1"/>
    <col min="15709" max="15709" width="8.33984375" style="1" customWidth="1"/>
    <col min="15710" max="15710" width="9.28125" style="1" customWidth="1"/>
    <col min="15711" max="15717" width="10.0859375" style="1" customWidth="1"/>
    <col min="15718" max="15723" width="11.43359375" style="1" customWidth="1"/>
    <col min="15724" max="15724" width="9.28125" style="1" customWidth="1"/>
    <col min="15725" max="15725" width="6.45703125" style="1" customWidth="1"/>
    <col min="15726" max="15731" width="10.0859375" style="1" customWidth="1"/>
    <col min="15732" max="15732" width="8.875" style="1" customWidth="1"/>
    <col min="15733" max="15733" width="8.203125" style="1" bestFit="1" customWidth="1"/>
    <col min="15734" max="15734" width="8.33984375" style="1" customWidth="1"/>
    <col min="15735" max="15735" width="8.203125" style="1" bestFit="1" customWidth="1"/>
    <col min="15736" max="15739" width="6.45703125" style="1" customWidth="1"/>
    <col min="15740" max="15741" width="8.203125" style="1" bestFit="1" customWidth="1"/>
    <col min="15742" max="15747" width="9.28125" style="1" customWidth="1"/>
    <col min="15748" max="15748" width="8.47265625" style="1" customWidth="1"/>
    <col min="15749" max="15749" width="9.4140625" style="1" customWidth="1"/>
    <col min="15750" max="15755" width="8.47265625" style="1" customWidth="1"/>
    <col min="15756" max="15756" width="8.33984375" style="1" customWidth="1"/>
    <col min="15757" max="15764" width="6.45703125" style="1" customWidth="1"/>
    <col min="15765" max="15765" width="8.203125" style="1" bestFit="1" customWidth="1"/>
    <col min="15766" max="15773" width="10.625" style="1"/>
    <col min="15774" max="15775" width="12.375" style="1" bestFit="1" customWidth="1"/>
    <col min="15776" max="15953" width="10.625" style="1"/>
    <col min="15954" max="15954" width="9.953125" style="1" customWidth="1"/>
    <col min="15955" max="15955" width="35.109375" style="1" customWidth="1"/>
    <col min="15956" max="15956" width="11.02734375" style="1" customWidth="1"/>
    <col min="15957" max="15957" width="11.296875" style="1" customWidth="1"/>
    <col min="15958" max="15958" width="10.89453125" style="1" customWidth="1"/>
    <col min="15959" max="15964" width="10.0859375" style="1" customWidth="1"/>
    <col min="15965" max="15965" width="8.33984375" style="1" customWidth="1"/>
    <col min="15966" max="15966" width="9.28125" style="1" customWidth="1"/>
    <col min="15967" max="15973" width="10.0859375" style="1" customWidth="1"/>
    <col min="15974" max="15979" width="11.43359375" style="1" customWidth="1"/>
    <col min="15980" max="15980" width="9.28125" style="1" customWidth="1"/>
    <col min="15981" max="15981" width="6.45703125" style="1" customWidth="1"/>
    <col min="15982" max="15987" width="10.0859375" style="1" customWidth="1"/>
    <col min="15988" max="15988" width="8.875" style="1" customWidth="1"/>
    <col min="15989" max="15989" width="8.203125" style="1" bestFit="1" customWidth="1"/>
    <col min="15990" max="15990" width="8.33984375" style="1" customWidth="1"/>
    <col min="15991" max="15991" width="8.203125" style="1" bestFit="1" customWidth="1"/>
    <col min="15992" max="15995" width="6.45703125" style="1" customWidth="1"/>
    <col min="15996" max="15997" width="8.203125" style="1" bestFit="1" customWidth="1"/>
    <col min="15998" max="16003" width="9.28125" style="1" customWidth="1"/>
    <col min="16004" max="16004" width="8.47265625" style="1" customWidth="1"/>
    <col min="16005" max="16005" width="9.4140625" style="1" customWidth="1"/>
    <col min="16006" max="16011" width="8.47265625" style="1" customWidth="1"/>
    <col min="16012" max="16012" width="8.33984375" style="1" customWidth="1"/>
    <col min="16013" max="16020" width="6.45703125" style="1" customWidth="1"/>
    <col min="16021" max="16021" width="8.203125" style="1" bestFit="1" customWidth="1"/>
    <col min="16022" max="16029" width="10.625" style="1"/>
    <col min="16030" max="16031" width="12.375" style="1" bestFit="1" customWidth="1"/>
    <col min="16032" max="16209" width="10.625" style="1"/>
    <col min="16210" max="16210" width="9.953125" style="1" customWidth="1"/>
    <col min="16211" max="16211" width="35.109375" style="1" customWidth="1"/>
    <col min="16212" max="16212" width="11.02734375" style="1" customWidth="1"/>
    <col min="16213" max="16213" width="11.296875" style="1" customWidth="1"/>
    <col min="16214" max="16214" width="10.89453125" style="1" customWidth="1"/>
    <col min="16215" max="16220" width="10.0859375" style="1" customWidth="1"/>
    <col min="16221" max="16221" width="8.33984375" style="1" customWidth="1"/>
    <col min="16222" max="16222" width="9.28125" style="1" customWidth="1"/>
    <col min="16223" max="16229" width="10.0859375" style="1" customWidth="1"/>
    <col min="16230" max="16235" width="11.43359375" style="1" customWidth="1"/>
    <col min="16236" max="16236" width="9.28125" style="1" customWidth="1"/>
    <col min="16237" max="16237" width="6.45703125" style="1" customWidth="1"/>
    <col min="16238" max="16243" width="10.0859375" style="1" customWidth="1"/>
    <col min="16244" max="16244" width="8.875" style="1" customWidth="1"/>
    <col min="16245" max="16245" width="8.203125" style="1" bestFit="1" customWidth="1"/>
    <col min="16246" max="16246" width="8.33984375" style="1" customWidth="1"/>
    <col min="16247" max="16247" width="8.203125" style="1" bestFit="1" customWidth="1"/>
    <col min="16248" max="16251" width="6.45703125" style="1" customWidth="1"/>
    <col min="16252" max="16253" width="8.203125" style="1" bestFit="1" customWidth="1"/>
    <col min="16254" max="16259" width="9.28125" style="1" customWidth="1"/>
    <col min="16260" max="16260" width="8.47265625" style="1" customWidth="1"/>
    <col min="16261" max="16261" width="9.4140625" style="1" customWidth="1"/>
    <col min="16262" max="16267" width="8.47265625" style="1" customWidth="1"/>
    <col min="16268" max="16268" width="8.33984375" style="1" customWidth="1"/>
    <col min="16269" max="16276" width="6.45703125" style="1" customWidth="1"/>
    <col min="16277" max="16277" width="8.203125" style="1" bestFit="1" customWidth="1"/>
    <col min="16278" max="16285" width="10.625" style="1"/>
    <col min="16286" max="16287" width="12.375" style="1" bestFit="1" customWidth="1"/>
    <col min="16288" max="16384" width="10.625" style="1"/>
  </cols>
  <sheetData>
    <row r="1" spans="1:161">
      <c r="C1" s="6" t="s">
        <v>87</v>
      </c>
    </row>
    <row r="2" spans="1:161" s="6" customFormat="1" ht="15" customHeight="1">
      <c r="C2" s="65"/>
      <c r="D2" s="66"/>
      <c r="E2" s="66"/>
      <c r="F2" s="66"/>
      <c r="G2" s="67"/>
      <c r="H2" s="79" t="s">
        <v>0</v>
      </c>
      <c r="I2" s="79"/>
      <c r="J2" s="79"/>
      <c r="K2" s="79"/>
      <c r="L2" s="79"/>
      <c r="M2" s="79"/>
      <c r="N2" s="79"/>
      <c r="O2" s="68"/>
      <c r="P2" s="67"/>
      <c r="Q2" s="79" t="s">
        <v>0</v>
      </c>
      <c r="R2" s="79"/>
      <c r="S2" s="79"/>
      <c r="T2" s="79"/>
      <c r="U2" s="79"/>
      <c r="V2" s="79"/>
      <c r="W2" s="79"/>
      <c r="X2" s="68"/>
      <c r="Y2" s="67"/>
      <c r="Z2" s="67"/>
      <c r="AA2" s="67"/>
      <c r="AB2" s="67"/>
      <c r="AC2" s="67"/>
      <c r="AD2" s="67"/>
      <c r="AE2" s="67"/>
      <c r="AF2" s="69"/>
      <c r="AG2" s="69"/>
      <c r="AH2" s="79"/>
      <c r="AI2" s="79"/>
      <c r="AJ2" s="79"/>
      <c r="AK2" s="79"/>
      <c r="AL2" s="79"/>
      <c r="AM2" s="79"/>
      <c r="AN2" s="79"/>
      <c r="AO2" s="69"/>
      <c r="AP2" s="68"/>
      <c r="AQ2" s="79"/>
      <c r="AR2" s="79"/>
      <c r="AS2" s="79"/>
      <c r="AT2" s="79"/>
      <c r="AU2" s="79"/>
      <c r="AV2" s="79"/>
      <c r="AW2" s="79"/>
      <c r="AX2" s="69"/>
      <c r="AY2" s="68"/>
      <c r="AZ2" s="70"/>
      <c r="BA2" s="79"/>
      <c r="BB2" s="79"/>
      <c r="BC2" s="79"/>
      <c r="BD2" s="79"/>
      <c r="BE2" s="79"/>
      <c r="BF2" s="79"/>
      <c r="BG2" s="79"/>
      <c r="BH2" s="68"/>
      <c r="BI2" s="70"/>
      <c r="BJ2" s="79"/>
      <c r="BK2" s="79"/>
      <c r="BL2" s="79"/>
      <c r="BM2" s="79"/>
      <c r="BN2" s="79"/>
      <c r="BO2" s="79"/>
      <c r="BP2" s="79"/>
      <c r="BQ2" s="68"/>
      <c r="BR2" s="70"/>
      <c r="BS2" s="79"/>
      <c r="BT2" s="79"/>
      <c r="BU2" s="79"/>
      <c r="BV2" s="79"/>
      <c r="BW2" s="79"/>
      <c r="BX2" s="79"/>
      <c r="BY2" s="79"/>
      <c r="BZ2" s="68"/>
      <c r="CA2" s="67"/>
      <c r="CB2" s="79"/>
      <c r="CC2" s="79"/>
      <c r="CD2" s="79"/>
      <c r="CE2" s="79"/>
      <c r="CF2" s="79"/>
      <c r="CG2" s="79"/>
      <c r="CH2" s="79"/>
      <c r="CI2" s="68"/>
      <c r="CJ2" s="67"/>
      <c r="CK2" s="79"/>
      <c r="CL2" s="79"/>
      <c r="CM2" s="79"/>
      <c r="CN2" s="79"/>
      <c r="CO2" s="79"/>
      <c r="CP2" s="79"/>
      <c r="CQ2" s="79"/>
      <c r="CR2" s="68"/>
      <c r="CS2" s="67"/>
      <c r="CT2" s="67"/>
      <c r="CU2" s="67"/>
      <c r="CV2" s="67"/>
      <c r="CW2" s="67"/>
      <c r="CX2" s="67"/>
      <c r="CY2" s="67"/>
      <c r="CZ2" s="69"/>
      <c r="DA2" s="68"/>
      <c r="DB2" s="79"/>
      <c r="DC2" s="79"/>
      <c r="DD2" s="79"/>
      <c r="DE2" s="79"/>
      <c r="DF2" s="79"/>
      <c r="DG2" s="79"/>
      <c r="DH2" s="79"/>
      <c r="DI2" s="69"/>
      <c r="DJ2" s="68"/>
      <c r="DK2" s="79"/>
      <c r="DL2" s="79"/>
      <c r="DM2" s="79"/>
      <c r="DN2" s="79"/>
      <c r="DO2" s="79"/>
      <c r="DP2" s="79"/>
      <c r="DQ2" s="79"/>
      <c r="DR2" s="69"/>
      <c r="DS2" s="68"/>
      <c r="DT2" s="70"/>
      <c r="DU2" s="79" t="s">
        <v>0</v>
      </c>
      <c r="DV2" s="79"/>
      <c r="DW2" s="79"/>
      <c r="DX2" s="79"/>
      <c r="DY2" s="79"/>
      <c r="DZ2" s="79"/>
      <c r="EA2" s="79"/>
      <c r="EB2" s="68"/>
      <c r="EC2" s="70"/>
      <c r="ED2" s="79" t="s">
        <v>0</v>
      </c>
      <c r="EE2" s="79"/>
      <c r="EF2" s="79"/>
      <c r="EG2" s="79"/>
      <c r="EH2" s="79"/>
      <c r="EI2" s="79"/>
      <c r="EJ2" s="79"/>
      <c r="EK2" s="68"/>
      <c r="EL2" s="79" t="s">
        <v>0</v>
      </c>
      <c r="EM2" s="79"/>
      <c r="EN2" s="79"/>
      <c r="EO2" s="79"/>
      <c r="EP2" s="79"/>
      <c r="EQ2" s="79"/>
      <c r="ER2" s="79"/>
      <c r="ES2" s="80" t="s">
        <v>1</v>
      </c>
      <c r="ET2" s="79" t="s">
        <v>0</v>
      </c>
      <c r="EU2" s="79"/>
      <c r="EV2" s="79"/>
      <c r="EW2" s="79"/>
      <c r="EX2" s="79"/>
      <c r="EY2" s="79"/>
      <c r="EZ2" s="79"/>
      <c r="FA2" s="68"/>
      <c r="FB2" s="81" t="s">
        <v>2</v>
      </c>
      <c r="FC2" s="81"/>
      <c r="FD2" s="81"/>
      <c r="FE2" s="81"/>
    </row>
    <row r="3" spans="1:161" s="6" customFormat="1" ht="15" customHeight="1">
      <c r="A3" s="6" t="s">
        <v>74</v>
      </c>
      <c r="C3" s="71" t="s">
        <v>3</v>
      </c>
      <c r="D3" s="72" t="s">
        <v>4</v>
      </c>
      <c r="E3" s="72"/>
      <c r="F3" s="73">
        <v>43952</v>
      </c>
      <c r="G3" s="74" t="s">
        <v>54</v>
      </c>
      <c r="H3" s="75" t="s">
        <v>5</v>
      </c>
      <c r="I3" s="75" t="s">
        <v>6</v>
      </c>
      <c r="J3" s="75" t="s">
        <v>7</v>
      </c>
      <c r="K3" s="75" t="s">
        <v>8</v>
      </c>
      <c r="L3" s="75" t="s">
        <v>9</v>
      </c>
      <c r="M3" s="75" t="s">
        <v>10</v>
      </c>
      <c r="N3" s="75" t="s">
        <v>11</v>
      </c>
      <c r="O3" s="76" t="s">
        <v>40</v>
      </c>
      <c r="P3" s="74" t="s">
        <v>55</v>
      </c>
      <c r="Q3" s="75" t="s">
        <v>5</v>
      </c>
      <c r="R3" s="75" t="s">
        <v>6</v>
      </c>
      <c r="S3" s="75" t="s">
        <v>7</v>
      </c>
      <c r="T3" s="75" t="s">
        <v>8</v>
      </c>
      <c r="U3" s="75" t="s">
        <v>9</v>
      </c>
      <c r="V3" s="75" t="s">
        <v>10</v>
      </c>
      <c r="W3" s="75" t="s">
        <v>11</v>
      </c>
      <c r="X3" s="76" t="s">
        <v>40</v>
      </c>
      <c r="Y3" s="74" t="s">
        <v>75</v>
      </c>
      <c r="Z3" s="75" t="s">
        <v>5</v>
      </c>
      <c r="AA3" s="75" t="s">
        <v>6</v>
      </c>
      <c r="AB3" s="75" t="s">
        <v>7</v>
      </c>
      <c r="AC3" s="75" t="s">
        <v>8</v>
      </c>
      <c r="AD3" s="75" t="s">
        <v>9</v>
      </c>
      <c r="AE3" s="75" t="s">
        <v>10</v>
      </c>
      <c r="AF3" s="75" t="s">
        <v>11</v>
      </c>
      <c r="AG3" s="76" t="s">
        <v>40</v>
      </c>
      <c r="AH3" s="74" t="s">
        <v>56</v>
      </c>
      <c r="AI3" s="75" t="s">
        <v>5</v>
      </c>
      <c r="AJ3" s="75" t="s">
        <v>6</v>
      </c>
      <c r="AK3" s="75" t="s">
        <v>7</v>
      </c>
      <c r="AL3" s="75" t="s">
        <v>8</v>
      </c>
      <c r="AM3" s="75" t="s">
        <v>9</v>
      </c>
      <c r="AN3" s="75" t="s">
        <v>10</v>
      </c>
      <c r="AO3" s="75" t="s">
        <v>11</v>
      </c>
      <c r="AP3" s="76" t="s">
        <v>40</v>
      </c>
      <c r="AQ3" s="74" t="s">
        <v>57</v>
      </c>
      <c r="AR3" s="75" t="s">
        <v>5</v>
      </c>
      <c r="AS3" s="75" t="s">
        <v>6</v>
      </c>
      <c r="AT3" s="75" t="s">
        <v>7</v>
      </c>
      <c r="AU3" s="75" t="s">
        <v>8</v>
      </c>
      <c r="AV3" s="75" t="s">
        <v>9</v>
      </c>
      <c r="AW3" s="75" t="s">
        <v>10</v>
      </c>
      <c r="AX3" s="75" t="s">
        <v>11</v>
      </c>
      <c r="AY3" s="76" t="s">
        <v>40</v>
      </c>
      <c r="AZ3" s="74" t="s">
        <v>58</v>
      </c>
      <c r="BA3" s="75" t="s">
        <v>5</v>
      </c>
      <c r="BB3" s="75" t="s">
        <v>6</v>
      </c>
      <c r="BC3" s="75" t="s">
        <v>7</v>
      </c>
      <c r="BD3" s="75" t="s">
        <v>8</v>
      </c>
      <c r="BE3" s="75" t="s">
        <v>9</v>
      </c>
      <c r="BF3" s="75" t="s">
        <v>10</v>
      </c>
      <c r="BG3" s="75" t="s">
        <v>11</v>
      </c>
      <c r="BH3" s="76" t="s">
        <v>40</v>
      </c>
      <c r="BI3" s="74" t="s">
        <v>59</v>
      </c>
      <c r="BJ3" s="75" t="s">
        <v>5</v>
      </c>
      <c r="BK3" s="75" t="s">
        <v>6</v>
      </c>
      <c r="BL3" s="75" t="s">
        <v>7</v>
      </c>
      <c r="BM3" s="75" t="s">
        <v>8</v>
      </c>
      <c r="BN3" s="75" t="s">
        <v>9</v>
      </c>
      <c r="BO3" s="75" t="s">
        <v>10</v>
      </c>
      <c r="BP3" s="75" t="s">
        <v>11</v>
      </c>
      <c r="BQ3" s="76" t="s">
        <v>40</v>
      </c>
      <c r="BR3" s="74" t="s">
        <v>60</v>
      </c>
      <c r="BS3" s="75" t="s">
        <v>5</v>
      </c>
      <c r="BT3" s="75" t="s">
        <v>6</v>
      </c>
      <c r="BU3" s="75" t="s">
        <v>7</v>
      </c>
      <c r="BV3" s="75" t="s">
        <v>8</v>
      </c>
      <c r="BW3" s="75" t="s">
        <v>9</v>
      </c>
      <c r="BX3" s="75" t="s">
        <v>10</v>
      </c>
      <c r="BY3" s="75" t="s">
        <v>11</v>
      </c>
      <c r="BZ3" s="76" t="s">
        <v>40</v>
      </c>
      <c r="CA3" s="74" t="s">
        <v>67</v>
      </c>
      <c r="CB3" s="75" t="s">
        <v>5</v>
      </c>
      <c r="CC3" s="75" t="s">
        <v>6</v>
      </c>
      <c r="CD3" s="75" t="s">
        <v>7</v>
      </c>
      <c r="CE3" s="75" t="s">
        <v>8</v>
      </c>
      <c r="CF3" s="75" t="s">
        <v>9</v>
      </c>
      <c r="CG3" s="75" t="s">
        <v>10</v>
      </c>
      <c r="CH3" s="75" t="s">
        <v>11</v>
      </c>
      <c r="CI3" s="76" t="s">
        <v>40</v>
      </c>
      <c r="CJ3" s="74" t="s">
        <v>61</v>
      </c>
      <c r="CK3" s="75" t="s">
        <v>5</v>
      </c>
      <c r="CL3" s="75" t="s">
        <v>6</v>
      </c>
      <c r="CM3" s="75" t="s">
        <v>7</v>
      </c>
      <c r="CN3" s="75" t="s">
        <v>8</v>
      </c>
      <c r="CO3" s="75" t="s">
        <v>9</v>
      </c>
      <c r="CP3" s="75" t="s">
        <v>10</v>
      </c>
      <c r="CQ3" s="75" t="s">
        <v>11</v>
      </c>
      <c r="CR3" s="76" t="s">
        <v>40</v>
      </c>
      <c r="CS3" s="74" t="s">
        <v>62</v>
      </c>
      <c r="CT3" s="75" t="s">
        <v>5</v>
      </c>
      <c r="CU3" s="75" t="s">
        <v>6</v>
      </c>
      <c r="CV3" s="75" t="s">
        <v>7</v>
      </c>
      <c r="CW3" s="75" t="s">
        <v>8</v>
      </c>
      <c r="CX3" s="75" t="s">
        <v>9</v>
      </c>
      <c r="CY3" s="75" t="s">
        <v>10</v>
      </c>
      <c r="CZ3" s="75" t="s">
        <v>11</v>
      </c>
      <c r="DA3" s="76" t="s">
        <v>40</v>
      </c>
      <c r="DB3" s="74" t="s">
        <v>63</v>
      </c>
      <c r="DC3" s="75" t="s">
        <v>5</v>
      </c>
      <c r="DD3" s="75" t="s">
        <v>6</v>
      </c>
      <c r="DE3" s="75" t="s">
        <v>7</v>
      </c>
      <c r="DF3" s="75" t="s">
        <v>8</v>
      </c>
      <c r="DG3" s="75" t="s">
        <v>9</v>
      </c>
      <c r="DH3" s="75" t="s">
        <v>10</v>
      </c>
      <c r="DI3" s="75" t="s">
        <v>11</v>
      </c>
      <c r="DJ3" s="76" t="s">
        <v>40</v>
      </c>
      <c r="DK3" s="74" t="s">
        <v>64</v>
      </c>
      <c r="DL3" s="75" t="s">
        <v>5</v>
      </c>
      <c r="DM3" s="75" t="s">
        <v>6</v>
      </c>
      <c r="DN3" s="75" t="s">
        <v>7</v>
      </c>
      <c r="DO3" s="75" t="s">
        <v>8</v>
      </c>
      <c r="DP3" s="75" t="s">
        <v>9</v>
      </c>
      <c r="DQ3" s="75" t="s">
        <v>10</v>
      </c>
      <c r="DR3" s="75" t="s">
        <v>11</v>
      </c>
      <c r="DS3" s="76" t="s">
        <v>40</v>
      </c>
      <c r="DT3" s="74" t="s">
        <v>65</v>
      </c>
      <c r="DU3" s="75" t="s">
        <v>5</v>
      </c>
      <c r="DV3" s="75" t="s">
        <v>6</v>
      </c>
      <c r="DW3" s="75" t="s">
        <v>7</v>
      </c>
      <c r="DX3" s="75" t="s">
        <v>8</v>
      </c>
      <c r="DY3" s="75" t="s">
        <v>9</v>
      </c>
      <c r="DZ3" s="75" t="s">
        <v>10</v>
      </c>
      <c r="EA3" s="75" t="s">
        <v>11</v>
      </c>
      <c r="EB3" s="76" t="s">
        <v>40</v>
      </c>
      <c r="EC3" s="74" t="s">
        <v>66</v>
      </c>
      <c r="ED3" s="75" t="s">
        <v>5</v>
      </c>
      <c r="EE3" s="75" t="s">
        <v>6</v>
      </c>
      <c r="EF3" s="75" t="s">
        <v>7</v>
      </c>
      <c r="EG3" s="75" t="s">
        <v>8</v>
      </c>
      <c r="EH3" s="75" t="s">
        <v>9</v>
      </c>
      <c r="EI3" s="75" t="s">
        <v>10</v>
      </c>
      <c r="EJ3" s="75" t="s">
        <v>11</v>
      </c>
      <c r="EK3" s="76" t="s">
        <v>40</v>
      </c>
      <c r="EL3" s="75" t="s">
        <v>5</v>
      </c>
      <c r="EM3" s="75" t="s">
        <v>6</v>
      </c>
      <c r="EN3" s="75" t="s">
        <v>7</v>
      </c>
      <c r="EO3" s="75" t="s">
        <v>8</v>
      </c>
      <c r="EP3" s="75" t="s">
        <v>9</v>
      </c>
      <c r="EQ3" s="75" t="s">
        <v>10</v>
      </c>
      <c r="ER3" s="75" t="s">
        <v>11</v>
      </c>
      <c r="ES3" s="80"/>
      <c r="ET3" s="75" t="s">
        <v>5</v>
      </c>
      <c r="EU3" s="75" t="s">
        <v>6</v>
      </c>
      <c r="EV3" s="75" t="s">
        <v>7</v>
      </c>
      <c r="EW3" s="75" t="s">
        <v>8</v>
      </c>
      <c r="EX3" s="75" t="s">
        <v>9</v>
      </c>
      <c r="EY3" s="75" t="s">
        <v>10</v>
      </c>
      <c r="EZ3" s="75" t="s">
        <v>11</v>
      </c>
      <c r="FA3" s="76" t="s">
        <v>40</v>
      </c>
      <c r="FB3" s="77" t="s">
        <v>12</v>
      </c>
      <c r="FC3" s="77" t="s">
        <v>13</v>
      </c>
      <c r="FD3" s="77" t="s">
        <v>14</v>
      </c>
      <c r="FE3" s="77" t="s">
        <v>15</v>
      </c>
    </row>
    <row r="4" spans="1:161" s="6" customFormat="1" ht="15" customHeight="1">
      <c r="A4" s="6" t="s">
        <v>41</v>
      </c>
      <c r="B4" s="6" t="s">
        <v>81</v>
      </c>
      <c r="C4" s="45" t="s">
        <v>3</v>
      </c>
      <c r="D4" s="46" t="s">
        <v>16</v>
      </c>
      <c r="E4" s="47">
        <v>69999.999999999971</v>
      </c>
      <c r="F4" s="48">
        <f>SUM(G4+P4+Y4+AH4+AQ4+AZ4+BI4+BR4+CA4+CJ4+CS4+DB4+DK4+DT4+EC4)</f>
        <v>30</v>
      </c>
      <c r="G4" s="49">
        <v>2</v>
      </c>
      <c r="H4" s="50"/>
      <c r="I4" s="50"/>
      <c r="J4" s="50"/>
      <c r="K4" s="50"/>
      <c r="L4" s="50"/>
      <c r="M4" s="50">
        <f t="shared" ref="M4:M23" si="0">SUM(H4:L4)</f>
        <v>0</v>
      </c>
      <c r="N4" s="51">
        <f t="shared" ref="N4:N27" si="1">+M4/G4</f>
        <v>0</v>
      </c>
      <c r="O4" s="52"/>
      <c r="P4" s="53">
        <v>2</v>
      </c>
      <c r="Q4" s="50"/>
      <c r="R4" s="50"/>
      <c r="S4" s="50"/>
      <c r="T4" s="50"/>
      <c r="U4" s="50"/>
      <c r="V4" s="50">
        <f t="shared" ref="V4:V23" si="2">SUM(Q4:U4)</f>
        <v>0</v>
      </c>
      <c r="W4" s="54">
        <f t="shared" ref="W4:W26" si="3">+V4/P4</f>
        <v>0</v>
      </c>
      <c r="X4" s="52"/>
      <c r="Y4" s="53">
        <v>2</v>
      </c>
      <c r="Z4" s="50"/>
      <c r="AA4" s="50"/>
      <c r="AB4" s="50"/>
      <c r="AC4" s="50"/>
      <c r="AD4" s="50"/>
      <c r="AE4" s="50">
        <f t="shared" ref="AE4:AE23" si="4">SUM(Z4:AD4)</f>
        <v>0</v>
      </c>
      <c r="AF4" s="55">
        <f t="shared" ref="AF4:AF26" si="5">+AE4/Y4</f>
        <v>0</v>
      </c>
      <c r="AG4" s="56"/>
      <c r="AH4" s="50">
        <v>2</v>
      </c>
      <c r="AI4" s="50"/>
      <c r="AJ4" s="50"/>
      <c r="AK4" s="50"/>
      <c r="AL4" s="50"/>
      <c r="AM4" s="50"/>
      <c r="AN4" s="57">
        <f t="shared" ref="AN4:AN23" si="6">SUM(AI4:AM4)</f>
        <v>0</v>
      </c>
      <c r="AO4" s="58">
        <f t="shared" ref="AO4:AO26" si="7">+AN4/AH4</f>
        <v>0</v>
      </c>
      <c r="AP4" s="52"/>
      <c r="AQ4" s="50">
        <v>2</v>
      </c>
      <c r="AR4" s="50"/>
      <c r="AS4" s="50"/>
      <c r="AT4" s="50"/>
      <c r="AU4" s="50"/>
      <c r="AV4" s="50"/>
      <c r="AW4" s="59">
        <f t="shared" ref="AW4:AW23" si="8">SUM(AR4:AV4)</f>
        <v>0</v>
      </c>
      <c r="AX4" s="58">
        <f t="shared" ref="AX4:AX26" si="9">+AW4/AQ4</f>
        <v>0</v>
      </c>
      <c r="AY4" s="52"/>
      <c r="AZ4" s="50">
        <v>2</v>
      </c>
      <c r="BA4" s="50"/>
      <c r="BB4" s="50"/>
      <c r="BC4" s="50"/>
      <c r="BD4" s="50"/>
      <c r="BE4" s="50"/>
      <c r="BF4" s="50">
        <f t="shared" ref="BF4:BF23" si="10">SUM(BA4:BE4)</f>
        <v>0</v>
      </c>
      <c r="BG4" s="58">
        <f t="shared" ref="BG4:BG26" si="11">+BF4/AZ4</f>
        <v>0</v>
      </c>
      <c r="BH4" s="52"/>
      <c r="BI4" s="50">
        <v>2</v>
      </c>
      <c r="BJ4" s="50"/>
      <c r="BK4" s="50"/>
      <c r="BL4" s="50"/>
      <c r="BM4" s="50"/>
      <c r="BN4" s="50"/>
      <c r="BO4" s="50">
        <f t="shared" ref="BO4:BO23" si="12">SUM(BJ4:BN4)</f>
        <v>0</v>
      </c>
      <c r="BP4" s="54">
        <f t="shared" ref="BP4:BP26" si="13">+BO4/BI4</f>
        <v>0</v>
      </c>
      <c r="BQ4" s="52"/>
      <c r="BR4" s="50">
        <v>2</v>
      </c>
      <c r="BS4" s="50"/>
      <c r="BT4" s="50"/>
      <c r="BU4" s="50"/>
      <c r="BV4" s="50"/>
      <c r="BW4" s="50"/>
      <c r="BX4" s="50">
        <f t="shared" ref="BX4:BX23" si="14">SUM(BS4:BW4)</f>
        <v>0</v>
      </c>
      <c r="BY4" s="54">
        <f t="shared" ref="BY4:BY26" si="15">+BX4/BR4</f>
        <v>0</v>
      </c>
      <c r="BZ4" s="52"/>
      <c r="CA4" s="50">
        <v>2</v>
      </c>
      <c r="CB4" s="50"/>
      <c r="CC4" s="50"/>
      <c r="CD4" s="50"/>
      <c r="CE4" s="50"/>
      <c r="CF4" s="50"/>
      <c r="CG4" s="50">
        <f t="shared" ref="CG4:CG23" si="16">SUM(CB4:CF4)</f>
        <v>0</v>
      </c>
      <c r="CH4" s="54">
        <f t="shared" ref="CH4:CH27" si="17">+CG4/CA4</f>
        <v>0</v>
      </c>
      <c r="CI4" s="52"/>
      <c r="CJ4" s="50">
        <v>2</v>
      </c>
      <c r="CK4" s="50"/>
      <c r="CL4" s="50"/>
      <c r="CM4" s="50"/>
      <c r="CN4" s="50"/>
      <c r="CO4" s="50"/>
      <c r="CP4" s="50">
        <f t="shared" ref="CP4:CP23" si="18">SUM(CK4:CO4)</f>
        <v>0</v>
      </c>
      <c r="CQ4" s="54">
        <f t="shared" ref="CQ4:CQ27" si="19">+CP4/CJ4</f>
        <v>0</v>
      </c>
      <c r="CR4" s="52"/>
      <c r="CS4" s="50">
        <v>2</v>
      </c>
      <c r="CT4" s="50"/>
      <c r="CU4" s="50"/>
      <c r="CV4" s="50"/>
      <c r="CW4" s="50"/>
      <c r="CX4" s="50"/>
      <c r="CY4" s="50">
        <f t="shared" ref="CY4:CY23" si="20">SUM(CT4:CX4)</f>
        <v>0</v>
      </c>
      <c r="CZ4" s="55">
        <f t="shared" ref="CZ4:CZ27" si="21">+CY4/CS4</f>
        <v>0</v>
      </c>
      <c r="DA4" s="52"/>
      <c r="DB4" s="50">
        <v>2</v>
      </c>
      <c r="DC4" s="50"/>
      <c r="DD4" s="50"/>
      <c r="DE4" s="50"/>
      <c r="DF4" s="50"/>
      <c r="DG4" s="50"/>
      <c r="DH4" s="57">
        <f t="shared" ref="DH4:DH23" si="22">SUM(DC4:DG4)</f>
        <v>0</v>
      </c>
      <c r="DI4" s="50">
        <f t="shared" ref="DI4:DI27" si="23">+DH4/DB4</f>
        <v>0</v>
      </c>
      <c r="DJ4" s="52"/>
      <c r="DK4" s="50">
        <v>2</v>
      </c>
      <c r="DL4" s="50"/>
      <c r="DM4" s="50"/>
      <c r="DN4" s="50"/>
      <c r="DO4" s="50"/>
      <c r="DP4" s="50"/>
      <c r="DQ4" s="59">
        <f t="shared" ref="DQ4:DQ23" si="24">SUM(DL4:DP4)</f>
        <v>0</v>
      </c>
      <c r="DR4" s="60">
        <f t="shared" ref="DR4:DR26" si="25">+DQ4/DK4</f>
        <v>0</v>
      </c>
      <c r="DS4" s="52"/>
      <c r="DT4" s="50">
        <v>2</v>
      </c>
      <c r="DU4" s="50"/>
      <c r="DV4" s="50"/>
      <c r="DW4" s="50"/>
      <c r="DX4" s="50"/>
      <c r="DY4" s="50"/>
      <c r="DZ4" s="50">
        <f t="shared" ref="DZ4:DZ23" si="26">SUM(DU4:DY4)</f>
        <v>0</v>
      </c>
      <c r="EA4" s="54">
        <f t="shared" ref="EA4:EA26" si="27">+DZ4/DT4</f>
        <v>0</v>
      </c>
      <c r="EB4" s="52"/>
      <c r="EC4" s="50">
        <v>2</v>
      </c>
      <c r="ED4" s="50"/>
      <c r="EE4" s="50"/>
      <c r="EF4" s="50"/>
      <c r="EG4" s="50"/>
      <c r="EH4" s="50"/>
      <c r="EI4" s="50">
        <f t="shared" ref="EI4:EI23" si="28">SUM(ED4:EH4)</f>
        <v>0</v>
      </c>
      <c r="EJ4" s="54">
        <f t="shared" ref="EJ4:EJ26" si="29">+EI4/EC4</f>
        <v>0</v>
      </c>
      <c r="EK4" s="52"/>
      <c r="EL4" s="50"/>
      <c r="EM4" s="50"/>
      <c r="EN4" s="50"/>
      <c r="EO4" s="50"/>
      <c r="EP4" s="50"/>
      <c r="EQ4" s="50">
        <f t="shared" ref="EQ4:EQ23" si="30">SUM(EL4:EP4)</f>
        <v>0</v>
      </c>
      <c r="ER4" s="54">
        <f>EQ4/F4</f>
        <v>0</v>
      </c>
      <c r="ES4" s="61">
        <f t="shared" ref="ES4:ES23" si="31">SUM(EC4,DT4,DK4,DB4,CS4,CJ4,CA4,BR4,BI4,AZ4,AQ4,AH4,Y4,P4,G4)</f>
        <v>30</v>
      </c>
      <c r="ET4" s="61">
        <f>SUM(ED4+DU4+DL4+DC4+CT4+CK4+CB4+BS4+BJ4+BA4+AR4+AI4+Z4+Q4+H4)</f>
        <v>0</v>
      </c>
      <c r="EU4" s="61">
        <f t="shared" ref="EU4:EU23" si="32">+CC4+CL4+CU4+DD4+DM4+DV4+EE4+EM4</f>
        <v>0</v>
      </c>
      <c r="EV4" s="61">
        <f t="shared" ref="EV4:EV23" si="33">+CD4+CM4+CV4+DE4+DN4+DW4+EF4+EN4</f>
        <v>0</v>
      </c>
      <c r="EW4" s="61">
        <f t="shared" ref="EW4:EW23" si="34">+CE4+CN4+CW4+DF4+DO4+DX4+EG4+EO4</f>
        <v>0</v>
      </c>
      <c r="EX4" s="61">
        <f t="shared" ref="EX4:EX23" si="35">+CF4+CO4+CX4+DG4+DP4+DY4+EH4+EP4</f>
        <v>0</v>
      </c>
      <c r="EY4" s="50">
        <f t="shared" ref="EY4:EY23" si="36">SUM(ET4:EX4)</f>
        <v>0</v>
      </c>
      <c r="EZ4" s="54">
        <f t="shared" ref="EZ4:EZ23" si="37">+EY4/ES4</f>
        <v>0</v>
      </c>
      <c r="FA4" s="62">
        <f t="shared" ref="FA4:FA23" si="38">CI4+CR4+DA4+DJ4+DS4</f>
        <v>0</v>
      </c>
      <c r="FB4" s="63"/>
      <c r="FC4" s="64"/>
      <c r="FD4" s="64"/>
      <c r="FE4" s="64"/>
    </row>
    <row r="5" spans="1:161" s="6" customFormat="1" ht="15" customHeight="1">
      <c r="C5" s="7" t="s">
        <v>3</v>
      </c>
      <c r="D5" s="15" t="s">
        <v>17</v>
      </c>
      <c r="E5" s="9">
        <v>69999.999999999971</v>
      </c>
      <c r="F5" s="48">
        <f t="shared" ref="F5:F23" si="39">SUM(G5+P5+Y5+AH5+AQ5+AZ5+BI5+BR5+CA5+CJ5+CS5+DB5+DK5+DT5+EC5)</f>
        <v>0</v>
      </c>
      <c r="G5" s="49"/>
      <c r="H5" s="10"/>
      <c r="I5" s="10"/>
      <c r="J5" s="10"/>
      <c r="K5" s="10"/>
      <c r="L5" s="10"/>
      <c r="M5" s="10">
        <f t="shared" si="0"/>
        <v>0</v>
      </c>
      <c r="N5" s="41" t="e">
        <f t="shared" si="1"/>
        <v>#DIV/0!</v>
      </c>
      <c r="O5" s="26"/>
      <c r="P5" s="53"/>
      <c r="Q5" s="10"/>
      <c r="R5" s="10"/>
      <c r="S5" s="10"/>
      <c r="T5" s="10"/>
      <c r="U5" s="10"/>
      <c r="V5" s="10">
        <f t="shared" si="2"/>
        <v>0</v>
      </c>
      <c r="W5" s="11" t="e">
        <f t="shared" si="3"/>
        <v>#DIV/0!</v>
      </c>
      <c r="X5" s="26"/>
      <c r="Y5" s="53"/>
      <c r="Z5" s="10"/>
      <c r="AA5" s="10"/>
      <c r="AB5" s="10"/>
      <c r="AC5" s="10"/>
      <c r="AD5" s="10"/>
      <c r="AE5" s="10">
        <f t="shared" si="4"/>
        <v>0</v>
      </c>
      <c r="AF5" s="30" t="e">
        <f t="shared" si="5"/>
        <v>#DIV/0!</v>
      </c>
      <c r="AG5" s="27"/>
      <c r="AH5" s="50"/>
      <c r="AI5" s="10"/>
      <c r="AJ5" s="10"/>
      <c r="AK5" s="10"/>
      <c r="AL5" s="10"/>
      <c r="AM5" s="10"/>
      <c r="AN5" s="31">
        <f t="shared" si="6"/>
        <v>0</v>
      </c>
      <c r="AO5" s="43" t="e">
        <f t="shared" si="7"/>
        <v>#DIV/0!</v>
      </c>
      <c r="AP5" s="26"/>
      <c r="AQ5" s="50"/>
      <c r="AR5" s="10"/>
      <c r="AS5" s="10"/>
      <c r="AT5" s="10"/>
      <c r="AU5" s="10"/>
      <c r="AV5" s="10"/>
      <c r="AW5" s="32">
        <f t="shared" si="8"/>
        <v>0</v>
      </c>
      <c r="AX5" s="43" t="e">
        <f t="shared" si="9"/>
        <v>#DIV/0!</v>
      </c>
      <c r="AY5" s="26"/>
      <c r="AZ5" s="50"/>
      <c r="BA5" s="10"/>
      <c r="BB5" s="10"/>
      <c r="BC5" s="10"/>
      <c r="BD5" s="10"/>
      <c r="BE5" s="10"/>
      <c r="BF5" s="10">
        <f t="shared" si="10"/>
        <v>0</v>
      </c>
      <c r="BG5" s="43" t="e">
        <f t="shared" si="11"/>
        <v>#DIV/0!</v>
      </c>
      <c r="BH5" s="26"/>
      <c r="BI5" s="50"/>
      <c r="BJ5" s="10"/>
      <c r="BK5" s="10"/>
      <c r="BL5" s="10"/>
      <c r="BM5" s="10"/>
      <c r="BN5" s="10"/>
      <c r="BO5" s="10">
        <f t="shared" si="12"/>
        <v>0</v>
      </c>
      <c r="BP5" s="11" t="e">
        <f t="shared" si="13"/>
        <v>#DIV/0!</v>
      </c>
      <c r="BQ5" s="26"/>
      <c r="BR5" s="50"/>
      <c r="BS5" s="10"/>
      <c r="BT5" s="10"/>
      <c r="BU5" s="10"/>
      <c r="BV5" s="10"/>
      <c r="BW5" s="10"/>
      <c r="BX5" s="10">
        <f t="shared" si="14"/>
        <v>0</v>
      </c>
      <c r="BY5" s="11" t="e">
        <f t="shared" si="15"/>
        <v>#DIV/0!</v>
      </c>
      <c r="BZ5" s="26"/>
      <c r="CA5" s="50"/>
      <c r="CB5" s="10"/>
      <c r="CC5" s="10"/>
      <c r="CD5" s="10"/>
      <c r="CE5" s="10"/>
      <c r="CF5" s="10"/>
      <c r="CG5" s="10">
        <f t="shared" si="16"/>
        <v>0</v>
      </c>
      <c r="CH5" s="11" t="e">
        <f t="shared" si="17"/>
        <v>#DIV/0!</v>
      </c>
      <c r="CI5" s="26"/>
      <c r="CJ5" s="50"/>
      <c r="CK5" s="10"/>
      <c r="CL5" s="10"/>
      <c r="CM5" s="10"/>
      <c r="CN5" s="10"/>
      <c r="CO5" s="10"/>
      <c r="CP5" s="10">
        <f t="shared" si="18"/>
        <v>0</v>
      </c>
      <c r="CQ5" s="11" t="e">
        <f t="shared" si="19"/>
        <v>#DIV/0!</v>
      </c>
      <c r="CR5" s="26"/>
      <c r="CS5" s="50"/>
      <c r="CT5" s="10"/>
      <c r="CU5" s="10"/>
      <c r="CV5" s="10"/>
      <c r="CW5" s="10"/>
      <c r="CX5" s="10"/>
      <c r="CY5" s="10">
        <f t="shared" si="20"/>
        <v>0</v>
      </c>
      <c r="CZ5" s="30" t="e">
        <f t="shared" si="21"/>
        <v>#DIV/0!</v>
      </c>
      <c r="DA5" s="26"/>
      <c r="DB5" s="50"/>
      <c r="DC5" s="10"/>
      <c r="DD5" s="10"/>
      <c r="DE5" s="10"/>
      <c r="DF5" s="10"/>
      <c r="DG5" s="10"/>
      <c r="DH5" s="31">
        <f t="shared" si="22"/>
        <v>0</v>
      </c>
      <c r="DI5" s="10" t="e">
        <f t="shared" si="23"/>
        <v>#DIV/0!</v>
      </c>
      <c r="DJ5" s="26"/>
      <c r="DK5" s="50"/>
      <c r="DL5" s="10"/>
      <c r="DM5" s="10"/>
      <c r="DN5" s="10"/>
      <c r="DO5" s="10"/>
      <c r="DP5" s="10"/>
      <c r="DQ5" s="32">
        <f t="shared" si="24"/>
        <v>0</v>
      </c>
      <c r="DR5" s="33" t="e">
        <f t="shared" si="25"/>
        <v>#DIV/0!</v>
      </c>
      <c r="DS5" s="26"/>
      <c r="DT5" s="50"/>
      <c r="DU5" s="10"/>
      <c r="DV5" s="10"/>
      <c r="DW5" s="10"/>
      <c r="DX5" s="10"/>
      <c r="DY5" s="10"/>
      <c r="DZ5" s="10">
        <f t="shared" si="26"/>
        <v>0</v>
      </c>
      <c r="EA5" s="11" t="e">
        <f t="shared" si="27"/>
        <v>#DIV/0!</v>
      </c>
      <c r="EB5" s="26"/>
      <c r="EC5" s="50"/>
      <c r="ED5" s="10"/>
      <c r="EE5" s="10"/>
      <c r="EF5" s="10"/>
      <c r="EG5" s="10"/>
      <c r="EH5" s="10"/>
      <c r="EI5" s="10">
        <f t="shared" si="28"/>
        <v>0</v>
      </c>
      <c r="EJ5" s="11" t="e">
        <f t="shared" si="29"/>
        <v>#DIV/0!</v>
      </c>
      <c r="EK5" s="26"/>
      <c r="EL5" s="10"/>
      <c r="EM5" s="10"/>
      <c r="EN5" s="10"/>
      <c r="EO5" s="10"/>
      <c r="EP5" s="10"/>
      <c r="EQ5" s="10">
        <f t="shared" si="30"/>
        <v>0</v>
      </c>
      <c r="ER5" s="11" t="e">
        <f t="shared" ref="ER5:ER23" si="40">EQ5/F5</f>
        <v>#DIV/0!</v>
      </c>
      <c r="ES5" s="12">
        <f t="shared" si="31"/>
        <v>0</v>
      </c>
      <c r="ET5" s="12">
        <f t="shared" ref="ET5:ET23" si="41">SUM(ED5+DU5+DL5+DC5+CT5+CK5+CB5+BS5+BJ5+BA5+AR5+AI5+Z5+Q5+H5)</f>
        <v>0</v>
      </c>
      <c r="EU5" s="12">
        <f t="shared" si="32"/>
        <v>0</v>
      </c>
      <c r="EV5" s="12">
        <f t="shared" si="33"/>
        <v>0</v>
      </c>
      <c r="EW5" s="12">
        <f t="shared" si="34"/>
        <v>0</v>
      </c>
      <c r="EX5" s="12">
        <f t="shared" si="35"/>
        <v>0</v>
      </c>
      <c r="EY5" s="10">
        <f t="shared" si="36"/>
        <v>0</v>
      </c>
      <c r="EZ5" s="11" t="e">
        <f t="shared" si="37"/>
        <v>#DIV/0!</v>
      </c>
      <c r="FA5" s="28">
        <f t="shared" si="38"/>
        <v>0</v>
      </c>
      <c r="FB5" s="13"/>
      <c r="FC5" s="14"/>
      <c r="FD5" s="14"/>
      <c r="FE5" s="14"/>
    </row>
    <row r="6" spans="1:161" s="6" customFormat="1" ht="15" customHeight="1">
      <c r="A6" s="6" t="s">
        <v>42</v>
      </c>
      <c r="B6" s="6" t="s">
        <v>82</v>
      </c>
      <c r="C6" s="7" t="s">
        <v>3</v>
      </c>
      <c r="D6" s="15" t="s">
        <v>18</v>
      </c>
      <c r="E6" s="9">
        <v>360000</v>
      </c>
      <c r="F6" s="48">
        <f t="shared" si="39"/>
        <v>0</v>
      </c>
      <c r="G6" s="49">
        <v>0</v>
      </c>
      <c r="H6" s="10"/>
      <c r="I6" s="10"/>
      <c r="J6" s="10"/>
      <c r="K6" s="10"/>
      <c r="L6" s="10"/>
      <c r="M6" s="10">
        <f t="shared" si="0"/>
        <v>0</v>
      </c>
      <c r="N6" s="41" t="e">
        <f t="shared" si="1"/>
        <v>#DIV/0!</v>
      </c>
      <c r="O6" s="26"/>
      <c r="P6" s="53">
        <v>0</v>
      </c>
      <c r="Q6" s="10"/>
      <c r="R6" s="10"/>
      <c r="S6" s="10"/>
      <c r="T6" s="10"/>
      <c r="U6" s="10"/>
      <c r="V6" s="10">
        <f t="shared" si="2"/>
        <v>0</v>
      </c>
      <c r="W6" s="11" t="e">
        <f t="shared" si="3"/>
        <v>#DIV/0!</v>
      </c>
      <c r="X6" s="26"/>
      <c r="Y6" s="53">
        <v>0</v>
      </c>
      <c r="Z6" s="10"/>
      <c r="AA6" s="10"/>
      <c r="AB6" s="10"/>
      <c r="AC6" s="10"/>
      <c r="AD6" s="10"/>
      <c r="AE6" s="10">
        <f t="shared" si="4"/>
        <v>0</v>
      </c>
      <c r="AF6" s="30" t="e">
        <f t="shared" si="5"/>
        <v>#DIV/0!</v>
      </c>
      <c r="AG6" s="27"/>
      <c r="AH6" s="50">
        <v>0</v>
      </c>
      <c r="AI6" s="10"/>
      <c r="AJ6" s="10"/>
      <c r="AK6" s="10"/>
      <c r="AL6" s="10"/>
      <c r="AM6" s="10"/>
      <c r="AN6" s="31">
        <f t="shared" si="6"/>
        <v>0</v>
      </c>
      <c r="AO6" s="43" t="e">
        <f t="shared" si="7"/>
        <v>#DIV/0!</v>
      </c>
      <c r="AP6" s="26"/>
      <c r="AQ6" s="50">
        <v>0</v>
      </c>
      <c r="AR6" s="10"/>
      <c r="AS6" s="10"/>
      <c r="AT6" s="10"/>
      <c r="AU6" s="10"/>
      <c r="AV6" s="10"/>
      <c r="AW6" s="32">
        <f t="shared" si="8"/>
        <v>0</v>
      </c>
      <c r="AX6" s="43" t="e">
        <f t="shared" si="9"/>
        <v>#DIV/0!</v>
      </c>
      <c r="AY6" s="26"/>
      <c r="AZ6" s="50">
        <v>0</v>
      </c>
      <c r="BA6" s="10"/>
      <c r="BB6" s="10"/>
      <c r="BC6" s="10"/>
      <c r="BD6" s="10"/>
      <c r="BE6" s="10"/>
      <c r="BF6" s="10">
        <f t="shared" si="10"/>
        <v>0</v>
      </c>
      <c r="BG6" s="43" t="e">
        <f t="shared" si="11"/>
        <v>#DIV/0!</v>
      </c>
      <c r="BH6" s="26"/>
      <c r="BI6" s="50">
        <v>0</v>
      </c>
      <c r="BJ6" s="10"/>
      <c r="BK6" s="10"/>
      <c r="BL6" s="10"/>
      <c r="BM6" s="10"/>
      <c r="BN6" s="10"/>
      <c r="BO6" s="10">
        <f t="shared" si="12"/>
        <v>0</v>
      </c>
      <c r="BP6" s="11" t="e">
        <f t="shared" si="13"/>
        <v>#DIV/0!</v>
      </c>
      <c r="BQ6" s="26"/>
      <c r="BR6" s="50">
        <v>0</v>
      </c>
      <c r="BS6" s="10"/>
      <c r="BT6" s="10"/>
      <c r="BU6" s="10"/>
      <c r="BV6" s="10"/>
      <c r="BW6" s="10"/>
      <c r="BX6" s="10">
        <f t="shared" si="14"/>
        <v>0</v>
      </c>
      <c r="BY6" s="11" t="e">
        <f t="shared" si="15"/>
        <v>#DIV/0!</v>
      </c>
      <c r="BZ6" s="26"/>
      <c r="CA6" s="50">
        <v>0</v>
      </c>
      <c r="CB6" s="10"/>
      <c r="CC6" s="10"/>
      <c r="CD6" s="10"/>
      <c r="CE6" s="10"/>
      <c r="CF6" s="10"/>
      <c r="CG6" s="10">
        <f t="shared" si="16"/>
        <v>0</v>
      </c>
      <c r="CH6" s="11" t="e">
        <f t="shared" si="17"/>
        <v>#DIV/0!</v>
      </c>
      <c r="CI6" s="26"/>
      <c r="CJ6" s="50">
        <v>0</v>
      </c>
      <c r="CK6" s="10"/>
      <c r="CL6" s="10"/>
      <c r="CM6" s="10"/>
      <c r="CN6" s="10"/>
      <c r="CO6" s="10"/>
      <c r="CP6" s="10">
        <f t="shared" si="18"/>
        <v>0</v>
      </c>
      <c r="CQ6" s="11" t="e">
        <f t="shared" si="19"/>
        <v>#DIV/0!</v>
      </c>
      <c r="CR6" s="26"/>
      <c r="CS6" s="50">
        <v>0</v>
      </c>
      <c r="CT6" s="10"/>
      <c r="CU6" s="10"/>
      <c r="CV6" s="10"/>
      <c r="CW6" s="10"/>
      <c r="CX6" s="10"/>
      <c r="CY6" s="10">
        <f t="shared" si="20"/>
        <v>0</v>
      </c>
      <c r="CZ6" s="30" t="e">
        <f t="shared" si="21"/>
        <v>#DIV/0!</v>
      </c>
      <c r="DA6" s="26"/>
      <c r="DB6" s="50">
        <v>0</v>
      </c>
      <c r="DC6" s="10"/>
      <c r="DD6" s="10"/>
      <c r="DE6" s="10"/>
      <c r="DF6" s="10"/>
      <c r="DG6" s="10"/>
      <c r="DH6" s="31">
        <f t="shared" si="22"/>
        <v>0</v>
      </c>
      <c r="DI6" s="10" t="e">
        <f t="shared" si="23"/>
        <v>#DIV/0!</v>
      </c>
      <c r="DJ6" s="26"/>
      <c r="DK6" s="50">
        <v>0</v>
      </c>
      <c r="DL6" s="10"/>
      <c r="DM6" s="10"/>
      <c r="DN6" s="10"/>
      <c r="DO6" s="10"/>
      <c r="DP6" s="10"/>
      <c r="DQ6" s="32">
        <f t="shared" si="24"/>
        <v>0</v>
      </c>
      <c r="DR6" s="10" t="e">
        <f t="shared" si="25"/>
        <v>#DIV/0!</v>
      </c>
      <c r="DS6" s="26"/>
      <c r="DT6" s="50">
        <v>0</v>
      </c>
      <c r="DU6" s="10"/>
      <c r="DV6" s="10"/>
      <c r="DW6" s="10"/>
      <c r="DX6" s="10"/>
      <c r="DY6" s="10"/>
      <c r="DZ6" s="10">
        <f t="shared" si="26"/>
        <v>0</v>
      </c>
      <c r="EA6" s="11" t="e">
        <f t="shared" si="27"/>
        <v>#DIV/0!</v>
      </c>
      <c r="EB6" s="26"/>
      <c r="EC6" s="50">
        <v>0</v>
      </c>
      <c r="ED6" s="10"/>
      <c r="EE6" s="10"/>
      <c r="EF6" s="10"/>
      <c r="EG6" s="10"/>
      <c r="EH6" s="10"/>
      <c r="EI6" s="10">
        <f t="shared" si="28"/>
        <v>0</v>
      </c>
      <c r="EJ6" s="11" t="e">
        <f t="shared" si="29"/>
        <v>#DIV/0!</v>
      </c>
      <c r="EK6" s="26"/>
      <c r="EL6" s="10"/>
      <c r="EM6" s="10"/>
      <c r="EN6" s="10"/>
      <c r="EO6" s="10"/>
      <c r="EP6" s="10"/>
      <c r="EQ6" s="10">
        <f t="shared" si="30"/>
        <v>0</v>
      </c>
      <c r="ER6" s="11" t="e">
        <f t="shared" si="40"/>
        <v>#DIV/0!</v>
      </c>
      <c r="ES6" s="12">
        <f t="shared" si="31"/>
        <v>0</v>
      </c>
      <c r="ET6" s="12">
        <f t="shared" si="41"/>
        <v>0</v>
      </c>
      <c r="EU6" s="12">
        <f t="shared" si="32"/>
        <v>0</v>
      </c>
      <c r="EV6" s="12">
        <f t="shared" si="33"/>
        <v>0</v>
      </c>
      <c r="EW6" s="12">
        <f t="shared" si="34"/>
        <v>0</v>
      </c>
      <c r="EX6" s="12">
        <f t="shared" si="35"/>
        <v>0</v>
      </c>
      <c r="EY6" s="10">
        <f t="shared" si="36"/>
        <v>0</v>
      </c>
      <c r="EZ6" s="11" t="e">
        <f t="shared" si="37"/>
        <v>#DIV/0!</v>
      </c>
      <c r="FA6" s="28">
        <f t="shared" si="38"/>
        <v>0</v>
      </c>
      <c r="FB6" s="13"/>
      <c r="FC6" s="14"/>
      <c r="FD6" s="14"/>
      <c r="FE6" s="14"/>
    </row>
    <row r="7" spans="1:161" s="6" customFormat="1" ht="15" customHeight="1">
      <c r="C7" s="7" t="s">
        <v>3</v>
      </c>
      <c r="D7" s="15" t="s">
        <v>19</v>
      </c>
      <c r="E7" s="9">
        <v>550000</v>
      </c>
      <c r="F7" s="48">
        <f t="shared" si="39"/>
        <v>0</v>
      </c>
      <c r="G7" s="49"/>
      <c r="H7" s="10"/>
      <c r="I7" s="10"/>
      <c r="J7" s="10"/>
      <c r="K7" s="10"/>
      <c r="L7" s="10"/>
      <c r="M7" s="10">
        <f t="shared" si="0"/>
        <v>0</v>
      </c>
      <c r="N7" s="41" t="e">
        <f t="shared" si="1"/>
        <v>#DIV/0!</v>
      </c>
      <c r="O7" s="26"/>
      <c r="P7" s="53"/>
      <c r="Q7" s="10"/>
      <c r="R7" s="10"/>
      <c r="S7" s="10"/>
      <c r="T7" s="10"/>
      <c r="U7" s="10"/>
      <c r="V7" s="10">
        <f t="shared" si="2"/>
        <v>0</v>
      </c>
      <c r="W7" s="11" t="e">
        <f t="shared" si="3"/>
        <v>#DIV/0!</v>
      </c>
      <c r="X7" s="26"/>
      <c r="Y7" s="53"/>
      <c r="Z7" s="10"/>
      <c r="AA7" s="10"/>
      <c r="AB7" s="10"/>
      <c r="AC7" s="10"/>
      <c r="AD7" s="10"/>
      <c r="AE7" s="10">
        <f t="shared" si="4"/>
        <v>0</v>
      </c>
      <c r="AF7" s="30" t="e">
        <f t="shared" si="5"/>
        <v>#DIV/0!</v>
      </c>
      <c r="AG7" s="27"/>
      <c r="AH7" s="50"/>
      <c r="AI7" s="10"/>
      <c r="AJ7" s="10"/>
      <c r="AK7" s="10"/>
      <c r="AL7" s="10"/>
      <c r="AM7" s="10"/>
      <c r="AN7" s="31">
        <f t="shared" si="6"/>
        <v>0</v>
      </c>
      <c r="AO7" s="43" t="e">
        <f t="shared" si="7"/>
        <v>#DIV/0!</v>
      </c>
      <c r="AP7" s="26"/>
      <c r="AQ7" s="50"/>
      <c r="AR7" s="10"/>
      <c r="AS7" s="10"/>
      <c r="AT7" s="10"/>
      <c r="AU7" s="10"/>
      <c r="AV7" s="10"/>
      <c r="AW7" s="32">
        <f t="shared" si="8"/>
        <v>0</v>
      </c>
      <c r="AX7" s="43" t="e">
        <f t="shared" si="9"/>
        <v>#DIV/0!</v>
      </c>
      <c r="AY7" s="26"/>
      <c r="AZ7" s="50"/>
      <c r="BA7" s="10"/>
      <c r="BB7" s="10"/>
      <c r="BC7" s="10"/>
      <c r="BD7" s="10"/>
      <c r="BE7" s="10"/>
      <c r="BF7" s="10">
        <f t="shared" si="10"/>
        <v>0</v>
      </c>
      <c r="BG7" s="43" t="e">
        <f t="shared" si="11"/>
        <v>#DIV/0!</v>
      </c>
      <c r="BH7" s="26"/>
      <c r="BI7" s="50"/>
      <c r="BJ7" s="10"/>
      <c r="BK7" s="10"/>
      <c r="BL7" s="10"/>
      <c r="BM7" s="10"/>
      <c r="BN7" s="10"/>
      <c r="BO7" s="10">
        <f t="shared" si="12"/>
        <v>0</v>
      </c>
      <c r="BP7" s="11" t="e">
        <f t="shared" si="13"/>
        <v>#DIV/0!</v>
      </c>
      <c r="BQ7" s="26"/>
      <c r="BR7" s="50"/>
      <c r="BS7" s="10"/>
      <c r="BT7" s="10"/>
      <c r="BU7" s="10"/>
      <c r="BV7" s="10"/>
      <c r="BW7" s="10"/>
      <c r="BX7" s="10">
        <f t="shared" si="14"/>
        <v>0</v>
      </c>
      <c r="BY7" s="11" t="e">
        <f t="shared" si="15"/>
        <v>#DIV/0!</v>
      </c>
      <c r="BZ7" s="26"/>
      <c r="CA7" s="50"/>
      <c r="CB7" s="10"/>
      <c r="CC7" s="10"/>
      <c r="CD7" s="10"/>
      <c r="CE7" s="10"/>
      <c r="CF7" s="10"/>
      <c r="CG7" s="10">
        <f t="shared" si="16"/>
        <v>0</v>
      </c>
      <c r="CH7" s="11" t="e">
        <f t="shared" si="17"/>
        <v>#DIV/0!</v>
      </c>
      <c r="CI7" s="26"/>
      <c r="CJ7" s="50"/>
      <c r="CK7" s="10"/>
      <c r="CL7" s="10"/>
      <c r="CM7" s="10"/>
      <c r="CN7" s="10"/>
      <c r="CO7" s="10"/>
      <c r="CP7" s="10">
        <f t="shared" si="18"/>
        <v>0</v>
      </c>
      <c r="CQ7" s="11" t="e">
        <f t="shared" si="19"/>
        <v>#DIV/0!</v>
      </c>
      <c r="CR7" s="26"/>
      <c r="CS7" s="50"/>
      <c r="CT7" s="10"/>
      <c r="CU7" s="10"/>
      <c r="CV7" s="10"/>
      <c r="CW7" s="10"/>
      <c r="CX7" s="10"/>
      <c r="CY7" s="10">
        <f t="shared" si="20"/>
        <v>0</v>
      </c>
      <c r="CZ7" s="30" t="e">
        <f t="shared" si="21"/>
        <v>#DIV/0!</v>
      </c>
      <c r="DA7" s="26"/>
      <c r="DB7" s="50"/>
      <c r="DC7" s="10"/>
      <c r="DD7" s="10"/>
      <c r="DE7" s="10"/>
      <c r="DF7" s="10"/>
      <c r="DG7" s="10"/>
      <c r="DH7" s="31">
        <f t="shared" si="22"/>
        <v>0</v>
      </c>
      <c r="DI7" s="10" t="e">
        <f t="shared" si="23"/>
        <v>#DIV/0!</v>
      </c>
      <c r="DJ7" s="26"/>
      <c r="DK7" s="50"/>
      <c r="DL7" s="10"/>
      <c r="DM7" s="10"/>
      <c r="DN7" s="10"/>
      <c r="DO7" s="10"/>
      <c r="DP7" s="10"/>
      <c r="DQ7" s="32">
        <f t="shared" si="24"/>
        <v>0</v>
      </c>
      <c r="DR7" s="10" t="e">
        <f t="shared" si="25"/>
        <v>#DIV/0!</v>
      </c>
      <c r="DS7" s="26"/>
      <c r="DT7" s="50"/>
      <c r="DU7" s="10"/>
      <c r="DV7" s="10"/>
      <c r="DW7" s="10"/>
      <c r="DX7" s="10"/>
      <c r="DY7" s="10"/>
      <c r="DZ7" s="10">
        <f t="shared" si="26"/>
        <v>0</v>
      </c>
      <c r="EA7" s="11" t="e">
        <f t="shared" si="27"/>
        <v>#DIV/0!</v>
      </c>
      <c r="EB7" s="26"/>
      <c r="EC7" s="50"/>
      <c r="ED7" s="10"/>
      <c r="EE7" s="10"/>
      <c r="EF7" s="10"/>
      <c r="EG7" s="10"/>
      <c r="EH7" s="10"/>
      <c r="EI7" s="10">
        <f t="shared" si="28"/>
        <v>0</v>
      </c>
      <c r="EJ7" s="11" t="e">
        <f t="shared" si="29"/>
        <v>#DIV/0!</v>
      </c>
      <c r="EK7" s="26"/>
      <c r="EL7" s="10"/>
      <c r="EM7" s="10"/>
      <c r="EN7" s="10"/>
      <c r="EO7" s="10"/>
      <c r="EP7" s="10"/>
      <c r="EQ7" s="10">
        <f t="shared" si="30"/>
        <v>0</v>
      </c>
      <c r="ER7" s="11" t="e">
        <f t="shared" si="40"/>
        <v>#DIV/0!</v>
      </c>
      <c r="ES7" s="12">
        <f t="shared" si="31"/>
        <v>0</v>
      </c>
      <c r="ET7" s="12">
        <f t="shared" si="41"/>
        <v>0</v>
      </c>
      <c r="EU7" s="12">
        <f t="shared" si="32"/>
        <v>0</v>
      </c>
      <c r="EV7" s="12">
        <f t="shared" si="33"/>
        <v>0</v>
      </c>
      <c r="EW7" s="12">
        <f t="shared" si="34"/>
        <v>0</v>
      </c>
      <c r="EX7" s="12">
        <f t="shared" si="35"/>
        <v>0</v>
      </c>
      <c r="EY7" s="10">
        <f t="shared" si="36"/>
        <v>0</v>
      </c>
      <c r="EZ7" s="11" t="e">
        <f t="shared" si="37"/>
        <v>#DIV/0!</v>
      </c>
      <c r="FA7" s="28">
        <f t="shared" si="38"/>
        <v>0</v>
      </c>
      <c r="FB7" s="13"/>
      <c r="FC7" s="14"/>
      <c r="FD7" s="14"/>
      <c r="FE7" s="14"/>
    </row>
    <row r="8" spans="1:161" s="6" customFormat="1" ht="15" customHeight="1">
      <c r="A8" s="6" t="s">
        <v>43</v>
      </c>
      <c r="B8" s="6" t="s">
        <v>71</v>
      </c>
      <c r="C8" s="7" t="s">
        <v>3</v>
      </c>
      <c r="D8" s="15" t="s">
        <v>20</v>
      </c>
      <c r="E8" s="9">
        <v>75600</v>
      </c>
      <c r="F8" s="48">
        <f t="shared" si="39"/>
        <v>150</v>
      </c>
      <c r="G8" s="49">
        <v>10</v>
      </c>
      <c r="H8" s="10"/>
      <c r="I8" s="10"/>
      <c r="J8" s="10"/>
      <c r="K8" s="10"/>
      <c r="L8" s="10"/>
      <c r="M8" s="10">
        <f t="shared" si="0"/>
        <v>0</v>
      </c>
      <c r="N8" s="41">
        <f t="shared" si="1"/>
        <v>0</v>
      </c>
      <c r="O8" s="26"/>
      <c r="P8" s="53">
        <v>10</v>
      </c>
      <c r="Q8" s="10"/>
      <c r="R8" s="10"/>
      <c r="S8" s="10"/>
      <c r="T8" s="10"/>
      <c r="U8" s="10"/>
      <c r="V8" s="10">
        <f t="shared" si="2"/>
        <v>0</v>
      </c>
      <c r="W8" s="11">
        <f t="shared" si="3"/>
        <v>0</v>
      </c>
      <c r="X8" s="26">
        <v>10</v>
      </c>
      <c r="Y8" s="53">
        <v>10</v>
      </c>
      <c r="Z8" s="10"/>
      <c r="AA8" s="10"/>
      <c r="AB8" s="10"/>
      <c r="AC8" s="10"/>
      <c r="AD8" s="10"/>
      <c r="AE8" s="10">
        <f t="shared" si="4"/>
        <v>0</v>
      </c>
      <c r="AF8" s="30">
        <f t="shared" si="5"/>
        <v>0</v>
      </c>
      <c r="AG8" s="27"/>
      <c r="AH8" s="50">
        <v>10</v>
      </c>
      <c r="AI8" s="10"/>
      <c r="AJ8" s="10"/>
      <c r="AK8" s="10"/>
      <c r="AL8" s="10"/>
      <c r="AM8" s="10"/>
      <c r="AN8" s="31">
        <f t="shared" si="6"/>
        <v>0</v>
      </c>
      <c r="AO8" s="43">
        <f t="shared" si="7"/>
        <v>0</v>
      </c>
      <c r="AP8" s="26"/>
      <c r="AQ8" s="50">
        <v>10</v>
      </c>
      <c r="AR8" s="10"/>
      <c r="AS8" s="10"/>
      <c r="AT8" s="10"/>
      <c r="AU8" s="10"/>
      <c r="AV8" s="10"/>
      <c r="AW8" s="32">
        <f t="shared" si="8"/>
        <v>0</v>
      </c>
      <c r="AX8" s="43">
        <f t="shared" si="9"/>
        <v>0</v>
      </c>
      <c r="AY8" s="26"/>
      <c r="AZ8" s="50">
        <v>10</v>
      </c>
      <c r="BA8" s="10"/>
      <c r="BB8" s="10"/>
      <c r="BC8" s="10"/>
      <c r="BD8" s="10"/>
      <c r="BE8" s="10"/>
      <c r="BF8" s="10">
        <f t="shared" si="10"/>
        <v>0</v>
      </c>
      <c r="BG8" s="43">
        <f t="shared" si="11"/>
        <v>0</v>
      </c>
      <c r="BH8" s="26"/>
      <c r="BI8" s="50">
        <v>10</v>
      </c>
      <c r="BJ8" s="10"/>
      <c r="BK8" s="10"/>
      <c r="BL8" s="10"/>
      <c r="BM8" s="10"/>
      <c r="BN8" s="10"/>
      <c r="BO8" s="10">
        <f t="shared" si="12"/>
        <v>0</v>
      </c>
      <c r="BP8" s="11">
        <f t="shared" si="13"/>
        <v>0</v>
      </c>
      <c r="BQ8" s="26"/>
      <c r="BR8" s="50">
        <v>10</v>
      </c>
      <c r="BS8" s="10"/>
      <c r="BT8" s="10"/>
      <c r="BU8" s="10"/>
      <c r="BV8" s="10"/>
      <c r="BW8" s="10"/>
      <c r="BX8" s="10">
        <f t="shared" si="14"/>
        <v>0</v>
      </c>
      <c r="BY8" s="11">
        <f t="shared" si="15"/>
        <v>0</v>
      </c>
      <c r="BZ8" s="26"/>
      <c r="CA8" s="50">
        <v>10</v>
      </c>
      <c r="CB8" s="10"/>
      <c r="CC8" s="10"/>
      <c r="CD8" s="10"/>
      <c r="CE8" s="10"/>
      <c r="CF8" s="10"/>
      <c r="CG8" s="10">
        <f t="shared" si="16"/>
        <v>0</v>
      </c>
      <c r="CH8" s="11">
        <v>10</v>
      </c>
      <c r="CI8" s="26"/>
      <c r="CJ8" s="50">
        <v>10</v>
      </c>
      <c r="CK8" s="10"/>
      <c r="CL8" s="10"/>
      <c r="CM8" s="10"/>
      <c r="CN8" s="10"/>
      <c r="CO8" s="10"/>
      <c r="CP8" s="10">
        <f t="shared" si="18"/>
        <v>0</v>
      </c>
      <c r="CQ8" s="11">
        <v>10</v>
      </c>
      <c r="CR8" s="26"/>
      <c r="CS8" s="50">
        <v>10</v>
      </c>
      <c r="CT8" s="10"/>
      <c r="CU8" s="10"/>
      <c r="CV8" s="10"/>
      <c r="CW8" s="10"/>
      <c r="CX8" s="10"/>
      <c r="CY8" s="10">
        <f t="shared" si="20"/>
        <v>0</v>
      </c>
      <c r="CZ8" s="30">
        <v>10</v>
      </c>
      <c r="DA8" s="26"/>
      <c r="DB8" s="50">
        <v>10</v>
      </c>
      <c r="DC8" s="10"/>
      <c r="DD8" s="10"/>
      <c r="DE8" s="10"/>
      <c r="DF8" s="10"/>
      <c r="DG8" s="10"/>
      <c r="DH8" s="31">
        <f t="shared" si="22"/>
        <v>0</v>
      </c>
      <c r="DI8" s="10">
        <v>10</v>
      </c>
      <c r="DJ8" s="26"/>
      <c r="DK8" s="50">
        <v>10</v>
      </c>
      <c r="DL8" s="10"/>
      <c r="DM8" s="10"/>
      <c r="DN8" s="10"/>
      <c r="DO8" s="10"/>
      <c r="DP8" s="10"/>
      <c r="DQ8" s="32">
        <f t="shared" si="24"/>
        <v>0</v>
      </c>
      <c r="DR8" s="10">
        <f t="shared" si="25"/>
        <v>0</v>
      </c>
      <c r="DS8" s="26"/>
      <c r="DT8" s="50">
        <v>10</v>
      </c>
      <c r="DU8" s="10"/>
      <c r="DV8" s="10"/>
      <c r="DW8" s="10"/>
      <c r="DX8" s="10"/>
      <c r="DY8" s="10"/>
      <c r="DZ8" s="10">
        <f t="shared" si="26"/>
        <v>0</v>
      </c>
      <c r="EA8" s="11">
        <f t="shared" si="27"/>
        <v>0</v>
      </c>
      <c r="EB8" s="26"/>
      <c r="EC8" s="50">
        <v>10</v>
      </c>
      <c r="ED8" s="10"/>
      <c r="EE8" s="10"/>
      <c r="EF8" s="10"/>
      <c r="EG8" s="10"/>
      <c r="EH8" s="10"/>
      <c r="EI8" s="10">
        <f t="shared" si="28"/>
        <v>0</v>
      </c>
      <c r="EJ8" s="11">
        <f t="shared" si="29"/>
        <v>0</v>
      </c>
      <c r="EK8" s="26"/>
      <c r="EL8" s="10"/>
      <c r="EM8" s="10"/>
      <c r="EN8" s="10"/>
      <c r="EO8" s="10"/>
      <c r="EP8" s="10"/>
      <c r="EQ8" s="10">
        <f t="shared" si="30"/>
        <v>0</v>
      </c>
      <c r="ER8" s="11">
        <f t="shared" si="40"/>
        <v>0</v>
      </c>
      <c r="ES8" s="12">
        <f t="shared" si="31"/>
        <v>150</v>
      </c>
      <c r="ET8" s="12">
        <f t="shared" si="41"/>
        <v>0</v>
      </c>
      <c r="EU8" s="12">
        <f t="shared" si="32"/>
        <v>0</v>
      </c>
      <c r="EV8" s="12">
        <f t="shared" si="33"/>
        <v>0</v>
      </c>
      <c r="EW8" s="12">
        <f t="shared" si="34"/>
        <v>0</v>
      </c>
      <c r="EX8" s="12">
        <f t="shared" si="35"/>
        <v>0</v>
      </c>
      <c r="EY8" s="10">
        <f t="shared" si="36"/>
        <v>0</v>
      </c>
      <c r="EZ8" s="11">
        <f t="shared" si="37"/>
        <v>0</v>
      </c>
      <c r="FA8" s="28">
        <f t="shared" si="38"/>
        <v>0</v>
      </c>
      <c r="FB8" s="13"/>
      <c r="FC8" s="14"/>
      <c r="FD8" s="14"/>
      <c r="FE8" s="14"/>
    </row>
    <row r="9" spans="1:161" s="6" customFormat="1" ht="15" customHeight="1">
      <c r="C9" s="7" t="s">
        <v>3</v>
      </c>
      <c r="D9" s="15" t="s">
        <v>21</v>
      </c>
      <c r="E9" s="9">
        <v>75600</v>
      </c>
      <c r="F9" s="48">
        <f t="shared" si="39"/>
        <v>0</v>
      </c>
      <c r="G9" s="49"/>
      <c r="H9" s="10"/>
      <c r="I9" s="10"/>
      <c r="J9" s="10"/>
      <c r="K9" s="10"/>
      <c r="L9" s="10"/>
      <c r="M9" s="10">
        <f t="shared" si="0"/>
        <v>0</v>
      </c>
      <c r="N9" s="41" t="e">
        <f t="shared" si="1"/>
        <v>#DIV/0!</v>
      </c>
      <c r="O9" s="26"/>
      <c r="P9" s="53"/>
      <c r="Q9" s="10"/>
      <c r="R9" s="10"/>
      <c r="S9" s="10"/>
      <c r="T9" s="10"/>
      <c r="U9" s="10"/>
      <c r="V9" s="10">
        <f t="shared" si="2"/>
        <v>0</v>
      </c>
      <c r="W9" s="11" t="e">
        <f t="shared" si="3"/>
        <v>#DIV/0!</v>
      </c>
      <c r="X9" s="26"/>
      <c r="Y9" s="53"/>
      <c r="Z9" s="10"/>
      <c r="AA9" s="10"/>
      <c r="AB9" s="10"/>
      <c r="AC9" s="10"/>
      <c r="AD9" s="10"/>
      <c r="AE9" s="10">
        <f t="shared" si="4"/>
        <v>0</v>
      </c>
      <c r="AF9" s="30" t="e">
        <f t="shared" si="5"/>
        <v>#DIV/0!</v>
      </c>
      <c r="AG9" s="27"/>
      <c r="AH9" s="50"/>
      <c r="AI9" s="10"/>
      <c r="AJ9" s="10"/>
      <c r="AK9" s="10"/>
      <c r="AL9" s="10"/>
      <c r="AM9" s="10"/>
      <c r="AN9" s="31">
        <f t="shared" si="6"/>
        <v>0</v>
      </c>
      <c r="AO9" s="43" t="e">
        <f t="shared" si="7"/>
        <v>#DIV/0!</v>
      </c>
      <c r="AP9" s="26"/>
      <c r="AQ9" s="50"/>
      <c r="AR9" s="10"/>
      <c r="AS9" s="10"/>
      <c r="AT9" s="10"/>
      <c r="AU9" s="10"/>
      <c r="AV9" s="10"/>
      <c r="AW9" s="32">
        <f t="shared" si="8"/>
        <v>0</v>
      </c>
      <c r="AX9" s="43" t="e">
        <f t="shared" si="9"/>
        <v>#DIV/0!</v>
      </c>
      <c r="AY9" s="26"/>
      <c r="AZ9" s="50"/>
      <c r="BA9" s="10"/>
      <c r="BB9" s="10"/>
      <c r="BC9" s="10"/>
      <c r="BD9" s="10"/>
      <c r="BE9" s="10"/>
      <c r="BF9" s="10">
        <f t="shared" si="10"/>
        <v>0</v>
      </c>
      <c r="BG9" s="43" t="e">
        <f t="shared" si="11"/>
        <v>#DIV/0!</v>
      </c>
      <c r="BH9" s="26"/>
      <c r="BI9" s="50"/>
      <c r="BJ9" s="10"/>
      <c r="BK9" s="10"/>
      <c r="BL9" s="10"/>
      <c r="BM9" s="10"/>
      <c r="BN9" s="10"/>
      <c r="BO9" s="10">
        <f t="shared" si="12"/>
        <v>0</v>
      </c>
      <c r="BP9" s="11" t="e">
        <f t="shared" si="13"/>
        <v>#DIV/0!</v>
      </c>
      <c r="BQ9" s="26"/>
      <c r="BR9" s="50"/>
      <c r="BS9" s="10"/>
      <c r="BT9" s="10"/>
      <c r="BU9" s="10"/>
      <c r="BV9" s="10"/>
      <c r="BW9" s="10"/>
      <c r="BX9" s="10">
        <f t="shared" si="14"/>
        <v>0</v>
      </c>
      <c r="BY9" s="11" t="e">
        <f t="shared" si="15"/>
        <v>#DIV/0!</v>
      </c>
      <c r="BZ9" s="26"/>
      <c r="CA9" s="50"/>
      <c r="CB9" s="10"/>
      <c r="CC9" s="10"/>
      <c r="CD9" s="10"/>
      <c r="CE9" s="10"/>
      <c r="CF9" s="10"/>
      <c r="CG9" s="10">
        <f t="shared" si="16"/>
        <v>0</v>
      </c>
      <c r="CH9" s="11" t="e">
        <f t="shared" si="17"/>
        <v>#DIV/0!</v>
      </c>
      <c r="CI9" s="26"/>
      <c r="CJ9" s="50"/>
      <c r="CK9" s="10"/>
      <c r="CL9" s="10"/>
      <c r="CM9" s="10"/>
      <c r="CN9" s="10"/>
      <c r="CO9" s="10"/>
      <c r="CP9" s="10">
        <f t="shared" si="18"/>
        <v>0</v>
      </c>
      <c r="CQ9" s="11" t="e">
        <f t="shared" si="19"/>
        <v>#DIV/0!</v>
      </c>
      <c r="CR9" s="26"/>
      <c r="CS9" s="50"/>
      <c r="CT9" s="10"/>
      <c r="CU9" s="10"/>
      <c r="CV9" s="10"/>
      <c r="CW9" s="10"/>
      <c r="CX9" s="10"/>
      <c r="CY9" s="10">
        <f t="shared" si="20"/>
        <v>0</v>
      </c>
      <c r="CZ9" s="30" t="e">
        <f t="shared" si="21"/>
        <v>#DIV/0!</v>
      </c>
      <c r="DA9" s="26"/>
      <c r="DB9" s="50"/>
      <c r="DC9" s="10"/>
      <c r="DD9" s="10"/>
      <c r="DE9" s="10"/>
      <c r="DF9" s="10"/>
      <c r="DG9" s="10"/>
      <c r="DH9" s="31">
        <f t="shared" si="22"/>
        <v>0</v>
      </c>
      <c r="DI9" s="10" t="e">
        <f t="shared" si="23"/>
        <v>#DIV/0!</v>
      </c>
      <c r="DJ9" s="26"/>
      <c r="DK9" s="50"/>
      <c r="DL9" s="10"/>
      <c r="DM9" s="10"/>
      <c r="DN9" s="10"/>
      <c r="DO9" s="10"/>
      <c r="DP9" s="10"/>
      <c r="DQ9" s="32">
        <f t="shared" si="24"/>
        <v>0</v>
      </c>
      <c r="DR9" s="10" t="e">
        <f t="shared" si="25"/>
        <v>#DIV/0!</v>
      </c>
      <c r="DS9" s="26"/>
      <c r="DT9" s="50"/>
      <c r="DU9" s="10"/>
      <c r="DV9" s="10"/>
      <c r="DW9" s="10"/>
      <c r="DX9" s="10"/>
      <c r="DY9" s="10"/>
      <c r="DZ9" s="10">
        <f t="shared" si="26"/>
        <v>0</v>
      </c>
      <c r="EA9" s="11" t="e">
        <f t="shared" si="27"/>
        <v>#DIV/0!</v>
      </c>
      <c r="EB9" s="26"/>
      <c r="EC9" s="50"/>
      <c r="ED9" s="10"/>
      <c r="EE9" s="10"/>
      <c r="EF9" s="10"/>
      <c r="EG9" s="10"/>
      <c r="EH9" s="10"/>
      <c r="EI9" s="10">
        <f t="shared" si="28"/>
        <v>0</v>
      </c>
      <c r="EJ9" s="11" t="e">
        <f t="shared" si="29"/>
        <v>#DIV/0!</v>
      </c>
      <c r="EK9" s="26"/>
      <c r="EL9" s="10"/>
      <c r="EM9" s="10"/>
      <c r="EN9" s="10"/>
      <c r="EO9" s="10"/>
      <c r="EP9" s="10"/>
      <c r="EQ9" s="10">
        <f t="shared" si="30"/>
        <v>0</v>
      </c>
      <c r="ER9" s="11" t="e">
        <f t="shared" si="40"/>
        <v>#DIV/0!</v>
      </c>
      <c r="ES9" s="12">
        <f t="shared" si="31"/>
        <v>0</v>
      </c>
      <c r="ET9" s="12">
        <f t="shared" si="41"/>
        <v>0</v>
      </c>
      <c r="EU9" s="12">
        <f t="shared" si="32"/>
        <v>0</v>
      </c>
      <c r="EV9" s="12">
        <f t="shared" si="33"/>
        <v>0</v>
      </c>
      <c r="EW9" s="12">
        <f t="shared" si="34"/>
        <v>0</v>
      </c>
      <c r="EX9" s="12">
        <f t="shared" si="35"/>
        <v>0</v>
      </c>
      <c r="EY9" s="10">
        <f t="shared" si="36"/>
        <v>0</v>
      </c>
      <c r="EZ9" s="11" t="e">
        <f t="shared" si="37"/>
        <v>#DIV/0!</v>
      </c>
      <c r="FA9" s="28">
        <f t="shared" si="38"/>
        <v>0</v>
      </c>
      <c r="FB9" s="13"/>
      <c r="FC9" s="14"/>
      <c r="FD9" s="14"/>
      <c r="FE9" s="14"/>
    </row>
    <row r="10" spans="1:161" s="6" customFormat="1" ht="15" customHeight="1">
      <c r="A10" s="6" t="s">
        <v>44</v>
      </c>
      <c r="B10" s="6" t="s">
        <v>73</v>
      </c>
      <c r="C10" s="7" t="s">
        <v>3</v>
      </c>
      <c r="D10" s="15" t="s">
        <v>22</v>
      </c>
      <c r="E10" s="9">
        <v>324000</v>
      </c>
      <c r="F10" s="48">
        <f t="shared" si="39"/>
        <v>12</v>
      </c>
      <c r="G10" s="49">
        <v>0</v>
      </c>
      <c r="H10" s="10"/>
      <c r="I10" s="10"/>
      <c r="J10" s="10"/>
      <c r="K10" s="10"/>
      <c r="L10" s="10"/>
      <c r="M10" s="10">
        <f t="shared" si="0"/>
        <v>0</v>
      </c>
      <c r="N10" s="41" t="e">
        <f t="shared" si="1"/>
        <v>#DIV/0!</v>
      </c>
      <c r="O10" s="26"/>
      <c r="P10" s="53">
        <v>0</v>
      </c>
      <c r="Q10" s="10"/>
      <c r="R10" s="10"/>
      <c r="S10" s="10"/>
      <c r="T10" s="10"/>
      <c r="U10" s="10"/>
      <c r="V10" s="10">
        <f t="shared" si="2"/>
        <v>0</v>
      </c>
      <c r="W10" s="11" t="e">
        <f t="shared" si="3"/>
        <v>#DIV/0!</v>
      </c>
      <c r="X10" s="26"/>
      <c r="Y10" s="53">
        <v>0</v>
      </c>
      <c r="Z10" s="10"/>
      <c r="AA10" s="10"/>
      <c r="AB10" s="10"/>
      <c r="AC10" s="10"/>
      <c r="AD10" s="10"/>
      <c r="AE10" s="10">
        <f t="shared" si="4"/>
        <v>0</v>
      </c>
      <c r="AF10" s="30" t="e">
        <f t="shared" si="5"/>
        <v>#DIV/0!</v>
      </c>
      <c r="AG10" s="27"/>
      <c r="AH10" s="50">
        <v>0</v>
      </c>
      <c r="AI10" s="10"/>
      <c r="AJ10" s="10"/>
      <c r="AK10" s="10"/>
      <c r="AL10" s="10"/>
      <c r="AM10" s="10"/>
      <c r="AN10" s="31">
        <f t="shared" si="6"/>
        <v>0</v>
      </c>
      <c r="AO10" s="43" t="e">
        <f t="shared" si="7"/>
        <v>#DIV/0!</v>
      </c>
      <c r="AP10" s="26"/>
      <c r="AQ10" s="50">
        <v>0</v>
      </c>
      <c r="AR10" s="10"/>
      <c r="AS10" s="10"/>
      <c r="AT10" s="10"/>
      <c r="AU10" s="10"/>
      <c r="AV10" s="10"/>
      <c r="AW10" s="32">
        <f t="shared" si="8"/>
        <v>0</v>
      </c>
      <c r="AX10" s="43" t="e">
        <f t="shared" si="9"/>
        <v>#DIV/0!</v>
      </c>
      <c r="AY10" s="26"/>
      <c r="AZ10" s="50">
        <v>0</v>
      </c>
      <c r="BA10" s="10"/>
      <c r="BB10" s="10"/>
      <c r="BC10" s="10"/>
      <c r="BD10" s="10"/>
      <c r="BE10" s="10"/>
      <c r="BF10" s="10">
        <f t="shared" si="10"/>
        <v>0</v>
      </c>
      <c r="BG10" s="43" t="e">
        <f t="shared" si="11"/>
        <v>#DIV/0!</v>
      </c>
      <c r="BH10" s="26"/>
      <c r="BI10" s="50">
        <v>0</v>
      </c>
      <c r="BJ10" s="10"/>
      <c r="BK10" s="10"/>
      <c r="BL10" s="10"/>
      <c r="BM10" s="10"/>
      <c r="BN10" s="10"/>
      <c r="BO10" s="10">
        <f t="shared" si="12"/>
        <v>0</v>
      </c>
      <c r="BP10" s="11" t="e">
        <f t="shared" si="13"/>
        <v>#DIV/0!</v>
      </c>
      <c r="BQ10" s="26"/>
      <c r="BR10" s="50">
        <v>0</v>
      </c>
      <c r="BS10" s="10"/>
      <c r="BT10" s="10"/>
      <c r="BU10" s="10"/>
      <c r="BV10" s="10"/>
      <c r="BW10" s="10"/>
      <c r="BX10" s="10">
        <f t="shared" si="14"/>
        <v>0</v>
      </c>
      <c r="BY10" s="11" t="e">
        <f t="shared" si="15"/>
        <v>#DIV/0!</v>
      </c>
      <c r="BZ10" s="26"/>
      <c r="CA10" s="50">
        <v>12</v>
      </c>
      <c r="CB10" s="10"/>
      <c r="CC10" s="10"/>
      <c r="CD10" s="10"/>
      <c r="CE10" s="10"/>
      <c r="CF10" s="10"/>
      <c r="CG10" s="10">
        <f t="shared" si="16"/>
        <v>0</v>
      </c>
      <c r="CH10" s="11">
        <f t="shared" si="17"/>
        <v>0</v>
      </c>
      <c r="CI10" s="26"/>
      <c r="CJ10" s="50">
        <v>0</v>
      </c>
      <c r="CK10" s="10"/>
      <c r="CL10" s="10"/>
      <c r="CM10" s="10"/>
      <c r="CN10" s="10"/>
      <c r="CO10" s="10"/>
      <c r="CP10" s="10">
        <f t="shared" si="18"/>
        <v>0</v>
      </c>
      <c r="CQ10" s="11" t="e">
        <f t="shared" si="19"/>
        <v>#DIV/0!</v>
      </c>
      <c r="CR10" s="26"/>
      <c r="CS10" s="50">
        <v>0</v>
      </c>
      <c r="CT10" s="10"/>
      <c r="CU10" s="10"/>
      <c r="CV10" s="10"/>
      <c r="CW10" s="10"/>
      <c r="CX10" s="10"/>
      <c r="CY10" s="10">
        <f t="shared" si="20"/>
        <v>0</v>
      </c>
      <c r="CZ10" s="30" t="e">
        <f t="shared" si="21"/>
        <v>#DIV/0!</v>
      </c>
      <c r="DA10" s="26"/>
      <c r="DB10" s="50">
        <v>0</v>
      </c>
      <c r="DC10" s="10"/>
      <c r="DD10" s="10"/>
      <c r="DE10" s="10"/>
      <c r="DF10" s="10"/>
      <c r="DG10" s="10"/>
      <c r="DH10" s="31">
        <f t="shared" si="22"/>
        <v>0</v>
      </c>
      <c r="DI10" s="10" t="e">
        <f t="shared" si="23"/>
        <v>#DIV/0!</v>
      </c>
      <c r="DJ10" s="26"/>
      <c r="DK10" s="50">
        <v>0</v>
      </c>
      <c r="DL10" s="10"/>
      <c r="DM10" s="10"/>
      <c r="DN10" s="10"/>
      <c r="DO10" s="10"/>
      <c r="DP10" s="10"/>
      <c r="DQ10" s="32">
        <f t="shared" si="24"/>
        <v>0</v>
      </c>
      <c r="DR10" s="10" t="e">
        <f t="shared" si="25"/>
        <v>#DIV/0!</v>
      </c>
      <c r="DS10" s="26"/>
      <c r="DT10" s="50">
        <v>0</v>
      </c>
      <c r="DU10" s="10"/>
      <c r="DV10" s="10"/>
      <c r="DW10" s="10"/>
      <c r="DX10" s="10"/>
      <c r="DY10" s="10"/>
      <c r="DZ10" s="10">
        <f t="shared" si="26"/>
        <v>0</v>
      </c>
      <c r="EA10" s="11" t="e">
        <f t="shared" si="27"/>
        <v>#DIV/0!</v>
      </c>
      <c r="EB10" s="26"/>
      <c r="EC10" s="50">
        <v>0</v>
      </c>
      <c r="ED10" s="10"/>
      <c r="EE10" s="10"/>
      <c r="EF10" s="10"/>
      <c r="EG10" s="10"/>
      <c r="EH10" s="10"/>
      <c r="EI10" s="10">
        <f t="shared" si="28"/>
        <v>0</v>
      </c>
      <c r="EJ10" s="11" t="e">
        <f t="shared" si="29"/>
        <v>#DIV/0!</v>
      </c>
      <c r="EK10" s="26"/>
      <c r="EL10" s="10"/>
      <c r="EM10" s="10"/>
      <c r="EN10" s="10"/>
      <c r="EO10" s="10"/>
      <c r="EP10" s="10"/>
      <c r="EQ10" s="10">
        <f t="shared" si="30"/>
        <v>0</v>
      </c>
      <c r="ER10" s="11">
        <f t="shared" si="40"/>
        <v>0</v>
      </c>
      <c r="ES10" s="12">
        <f t="shared" si="31"/>
        <v>12</v>
      </c>
      <c r="ET10" s="12">
        <f t="shared" si="41"/>
        <v>0</v>
      </c>
      <c r="EU10" s="12">
        <f t="shared" si="32"/>
        <v>0</v>
      </c>
      <c r="EV10" s="12">
        <f t="shared" si="33"/>
        <v>0</v>
      </c>
      <c r="EW10" s="12">
        <f t="shared" si="34"/>
        <v>0</v>
      </c>
      <c r="EX10" s="12">
        <f t="shared" si="35"/>
        <v>0</v>
      </c>
      <c r="EY10" s="10">
        <f t="shared" si="36"/>
        <v>0</v>
      </c>
      <c r="EZ10" s="11">
        <f t="shared" si="37"/>
        <v>0</v>
      </c>
      <c r="FA10" s="28">
        <f t="shared" si="38"/>
        <v>0</v>
      </c>
      <c r="FB10" s="13"/>
      <c r="FC10" s="14"/>
      <c r="FD10" s="14"/>
      <c r="FE10" s="14"/>
    </row>
    <row r="11" spans="1:161" s="6" customFormat="1" ht="15" customHeight="1">
      <c r="A11" s="6" t="s">
        <v>45</v>
      </c>
      <c r="B11" s="6" t="s">
        <v>72</v>
      </c>
      <c r="C11" s="7" t="s">
        <v>3</v>
      </c>
      <c r="D11" s="15" t="s">
        <v>23</v>
      </c>
      <c r="E11" s="9">
        <v>79200</v>
      </c>
      <c r="F11" s="48">
        <f t="shared" si="39"/>
        <v>11330</v>
      </c>
      <c r="G11" s="49">
        <v>430</v>
      </c>
      <c r="H11" s="44"/>
      <c r="I11" s="10"/>
      <c r="J11" s="10"/>
      <c r="K11" s="10"/>
      <c r="L11" s="10"/>
      <c r="M11" s="10">
        <f t="shared" si="0"/>
        <v>0</v>
      </c>
      <c r="N11" s="41">
        <f t="shared" si="1"/>
        <v>0</v>
      </c>
      <c r="O11" s="26"/>
      <c r="P11" s="53">
        <v>120</v>
      </c>
      <c r="Q11" s="10"/>
      <c r="R11" s="10"/>
      <c r="S11" s="10"/>
      <c r="T11" s="10"/>
      <c r="U11" s="10"/>
      <c r="V11" s="10">
        <f t="shared" si="2"/>
        <v>0</v>
      </c>
      <c r="W11" s="11">
        <f t="shared" si="3"/>
        <v>0</v>
      </c>
      <c r="X11" s="26"/>
      <c r="Y11" s="53">
        <v>50</v>
      </c>
      <c r="Z11" s="10"/>
      <c r="AA11" s="10"/>
      <c r="AB11" s="10"/>
      <c r="AC11" s="10"/>
      <c r="AD11" s="10"/>
      <c r="AE11" s="10">
        <f t="shared" si="4"/>
        <v>0</v>
      </c>
      <c r="AF11" s="30">
        <f t="shared" si="5"/>
        <v>0</v>
      </c>
      <c r="AG11" s="27"/>
      <c r="AH11" s="50">
        <v>1520</v>
      </c>
      <c r="AI11" s="10"/>
      <c r="AJ11" s="10"/>
      <c r="AK11" s="10"/>
      <c r="AL11" s="10"/>
      <c r="AM11" s="10"/>
      <c r="AN11" s="31">
        <f t="shared" si="6"/>
        <v>0</v>
      </c>
      <c r="AO11" s="43">
        <f t="shared" si="7"/>
        <v>0</v>
      </c>
      <c r="AP11" s="26"/>
      <c r="AQ11" s="50">
        <v>600</v>
      </c>
      <c r="AR11" s="10"/>
      <c r="AS11" s="10"/>
      <c r="AT11" s="10"/>
      <c r="AU11" s="10"/>
      <c r="AV11" s="10"/>
      <c r="AW11" s="32">
        <f t="shared" si="8"/>
        <v>0</v>
      </c>
      <c r="AX11" s="43">
        <f t="shared" si="9"/>
        <v>0</v>
      </c>
      <c r="AY11" s="26"/>
      <c r="AZ11" s="50">
        <v>110</v>
      </c>
      <c r="BA11" s="10"/>
      <c r="BB11" s="10"/>
      <c r="BC11" s="10"/>
      <c r="BD11" s="10"/>
      <c r="BE11" s="10"/>
      <c r="BF11" s="10">
        <f t="shared" si="10"/>
        <v>0</v>
      </c>
      <c r="BG11" s="43">
        <f t="shared" si="11"/>
        <v>0</v>
      </c>
      <c r="BH11" s="26"/>
      <c r="BI11" s="50">
        <v>2060</v>
      </c>
      <c r="BJ11" s="10"/>
      <c r="BK11" s="10"/>
      <c r="BL11" s="10"/>
      <c r="BM11" s="10"/>
      <c r="BN11" s="10"/>
      <c r="BO11" s="10">
        <f t="shared" si="12"/>
        <v>0</v>
      </c>
      <c r="BP11" s="11">
        <f t="shared" si="13"/>
        <v>0</v>
      </c>
      <c r="BQ11" s="26"/>
      <c r="BR11" s="50">
        <v>50</v>
      </c>
      <c r="BS11" s="10"/>
      <c r="BT11" s="10"/>
      <c r="BU11" s="10"/>
      <c r="BV11" s="10"/>
      <c r="BW11" s="10"/>
      <c r="BX11" s="10">
        <f t="shared" si="14"/>
        <v>0</v>
      </c>
      <c r="BY11" s="11">
        <f t="shared" si="15"/>
        <v>0</v>
      </c>
      <c r="BZ11" s="26"/>
      <c r="CA11" s="50">
        <v>1430</v>
      </c>
      <c r="CB11" s="10"/>
      <c r="CC11" s="10"/>
      <c r="CD11" s="10"/>
      <c r="CE11" s="10"/>
      <c r="CF11" s="10"/>
      <c r="CG11" s="10">
        <f t="shared" si="16"/>
        <v>0</v>
      </c>
      <c r="CH11" s="11" t="e">
        <f>+CG11/#REF!</f>
        <v>#REF!</v>
      </c>
      <c r="CI11" s="26"/>
      <c r="CJ11" s="50">
        <v>1380</v>
      </c>
      <c r="CK11" s="10"/>
      <c r="CL11" s="10"/>
      <c r="CM11" s="10"/>
      <c r="CN11" s="10"/>
      <c r="CO11" s="10"/>
      <c r="CP11" s="10">
        <f t="shared" si="18"/>
        <v>0</v>
      </c>
      <c r="CQ11" s="11" t="e">
        <f>+CP11/#REF!</f>
        <v>#REF!</v>
      </c>
      <c r="CR11" s="26"/>
      <c r="CS11" s="50">
        <v>560</v>
      </c>
      <c r="CT11" s="10"/>
      <c r="CU11" s="10"/>
      <c r="CV11" s="10"/>
      <c r="CW11" s="10"/>
      <c r="CX11" s="10"/>
      <c r="CY11" s="10">
        <f t="shared" si="20"/>
        <v>0</v>
      </c>
      <c r="CZ11" s="30" t="e">
        <f>+CY11/#REF!</f>
        <v>#REF!</v>
      </c>
      <c r="DA11" s="26"/>
      <c r="DB11" s="50">
        <v>1240</v>
      </c>
      <c r="DC11" s="10"/>
      <c r="DD11" s="10"/>
      <c r="DE11" s="10"/>
      <c r="DF11" s="10"/>
      <c r="DG11" s="10"/>
      <c r="DH11" s="31">
        <f t="shared" si="22"/>
        <v>0</v>
      </c>
      <c r="DI11" s="10" t="e">
        <f>+DH11/#REF!</f>
        <v>#REF!</v>
      </c>
      <c r="DJ11" s="26"/>
      <c r="DK11" s="50">
        <v>340</v>
      </c>
      <c r="DL11" s="10"/>
      <c r="DM11" s="10"/>
      <c r="DN11" s="10"/>
      <c r="DO11" s="10"/>
      <c r="DP11" s="10"/>
      <c r="DQ11" s="32">
        <f t="shared" si="24"/>
        <v>0</v>
      </c>
      <c r="DR11" s="10">
        <f t="shared" si="25"/>
        <v>0</v>
      </c>
      <c r="DS11" s="26"/>
      <c r="DT11" s="50">
        <v>1270</v>
      </c>
      <c r="DU11" s="10"/>
      <c r="DV11" s="10"/>
      <c r="DW11" s="10"/>
      <c r="DX11" s="10"/>
      <c r="DY11" s="10"/>
      <c r="DZ11" s="10">
        <f t="shared" si="26"/>
        <v>0</v>
      </c>
      <c r="EA11" s="11">
        <f t="shared" si="27"/>
        <v>0</v>
      </c>
      <c r="EB11" s="26"/>
      <c r="EC11" s="50">
        <v>170</v>
      </c>
      <c r="ED11" s="10"/>
      <c r="EE11" s="10"/>
      <c r="EF11" s="10"/>
      <c r="EG11" s="10"/>
      <c r="EH11" s="10"/>
      <c r="EI11" s="10">
        <f t="shared" si="28"/>
        <v>0</v>
      </c>
      <c r="EJ11" s="11">
        <f t="shared" si="29"/>
        <v>0</v>
      </c>
      <c r="EK11" s="26"/>
      <c r="EL11" s="10"/>
      <c r="EM11" s="10"/>
      <c r="EN11" s="10"/>
      <c r="EO11" s="10"/>
      <c r="EP11" s="10"/>
      <c r="EQ11" s="10">
        <f t="shared" si="30"/>
        <v>0</v>
      </c>
      <c r="ER11" s="11">
        <f t="shared" si="40"/>
        <v>0</v>
      </c>
      <c r="ES11" s="12">
        <f t="shared" si="31"/>
        <v>11330</v>
      </c>
      <c r="ET11" s="12">
        <f t="shared" si="41"/>
        <v>0</v>
      </c>
      <c r="EU11" s="12">
        <f t="shared" si="32"/>
        <v>0</v>
      </c>
      <c r="EV11" s="12">
        <f t="shared" si="33"/>
        <v>0</v>
      </c>
      <c r="EW11" s="12">
        <f t="shared" si="34"/>
        <v>0</v>
      </c>
      <c r="EX11" s="12">
        <f t="shared" si="35"/>
        <v>0</v>
      </c>
      <c r="EY11" s="10">
        <f t="shared" si="36"/>
        <v>0</v>
      </c>
      <c r="EZ11" s="11">
        <f t="shared" si="37"/>
        <v>0</v>
      </c>
      <c r="FA11" s="28">
        <f t="shared" si="38"/>
        <v>0</v>
      </c>
      <c r="FB11" s="13"/>
      <c r="FC11" s="14"/>
      <c r="FD11" s="14"/>
      <c r="FE11" s="14"/>
    </row>
    <row r="12" spans="1:161" s="6" customFormat="1" ht="15" customHeight="1">
      <c r="C12" s="7" t="s">
        <v>3</v>
      </c>
      <c r="D12" s="15" t="s">
        <v>24</v>
      </c>
      <c r="E12" s="9">
        <v>79200</v>
      </c>
      <c r="F12" s="48">
        <f t="shared" si="39"/>
        <v>0</v>
      </c>
      <c r="G12" s="49"/>
      <c r="H12" s="10"/>
      <c r="I12" s="10"/>
      <c r="J12" s="10"/>
      <c r="K12" s="10"/>
      <c r="L12" s="10"/>
      <c r="M12" s="10">
        <f t="shared" si="0"/>
        <v>0</v>
      </c>
      <c r="N12" s="41" t="e">
        <f t="shared" si="1"/>
        <v>#DIV/0!</v>
      </c>
      <c r="O12" s="26"/>
      <c r="P12" s="53"/>
      <c r="Q12" s="10"/>
      <c r="R12" s="10"/>
      <c r="S12" s="10"/>
      <c r="T12" s="10"/>
      <c r="U12" s="10"/>
      <c r="V12" s="10">
        <f t="shared" si="2"/>
        <v>0</v>
      </c>
      <c r="W12" s="11" t="e">
        <f t="shared" si="3"/>
        <v>#DIV/0!</v>
      </c>
      <c r="X12" s="26"/>
      <c r="Y12" s="53"/>
      <c r="Z12" s="10"/>
      <c r="AA12" s="10"/>
      <c r="AB12" s="10"/>
      <c r="AC12" s="10"/>
      <c r="AD12" s="10"/>
      <c r="AE12" s="10">
        <f t="shared" si="4"/>
        <v>0</v>
      </c>
      <c r="AF12" s="30" t="e">
        <f t="shared" si="5"/>
        <v>#DIV/0!</v>
      </c>
      <c r="AG12" s="27"/>
      <c r="AH12" s="50"/>
      <c r="AI12" s="10"/>
      <c r="AJ12" s="10"/>
      <c r="AK12" s="10"/>
      <c r="AL12" s="10"/>
      <c r="AM12" s="10"/>
      <c r="AN12" s="31">
        <f t="shared" si="6"/>
        <v>0</v>
      </c>
      <c r="AO12" s="43" t="e">
        <f t="shared" si="7"/>
        <v>#DIV/0!</v>
      </c>
      <c r="AP12" s="26"/>
      <c r="AQ12" s="50"/>
      <c r="AR12" s="10"/>
      <c r="AS12" s="10"/>
      <c r="AT12" s="10"/>
      <c r="AU12" s="10"/>
      <c r="AV12" s="10"/>
      <c r="AW12" s="32">
        <f t="shared" si="8"/>
        <v>0</v>
      </c>
      <c r="AX12" s="43" t="e">
        <f t="shared" si="9"/>
        <v>#DIV/0!</v>
      </c>
      <c r="AY12" s="26"/>
      <c r="AZ12" s="50"/>
      <c r="BA12" s="10"/>
      <c r="BB12" s="10"/>
      <c r="BC12" s="10"/>
      <c r="BD12" s="10"/>
      <c r="BE12" s="10"/>
      <c r="BF12" s="10">
        <f t="shared" si="10"/>
        <v>0</v>
      </c>
      <c r="BG12" s="43" t="e">
        <f t="shared" si="11"/>
        <v>#DIV/0!</v>
      </c>
      <c r="BH12" s="26"/>
      <c r="BI12" s="50"/>
      <c r="BJ12" s="10"/>
      <c r="BK12" s="10"/>
      <c r="BL12" s="10"/>
      <c r="BM12" s="10"/>
      <c r="BN12" s="10"/>
      <c r="BO12" s="10">
        <f t="shared" si="12"/>
        <v>0</v>
      </c>
      <c r="BP12" s="11" t="e">
        <f t="shared" si="13"/>
        <v>#DIV/0!</v>
      </c>
      <c r="BQ12" s="26"/>
      <c r="BR12" s="50"/>
      <c r="BS12" s="10"/>
      <c r="BT12" s="10"/>
      <c r="BU12" s="10"/>
      <c r="BV12" s="10"/>
      <c r="BW12" s="10"/>
      <c r="BX12" s="10">
        <f t="shared" si="14"/>
        <v>0</v>
      </c>
      <c r="BY12" s="11" t="e">
        <f t="shared" si="15"/>
        <v>#DIV/0!</v>
      </c>
      <c r="BZ12" s="26"/>
      <c r="CA12" s="50"/>
      <c r="CB12" s="10"/>
      <c r="CC12" s="10"/>
      <c r="CD12" s="10"/>
      <c r="CE12" s="10"/>
      <c r="CF12" s="10"/>
      <c r="CG12" s="10">
        <f t="shared" si="16"/>
        <v>0</v>
      </c>
      <c r="CH12" s="11" t="e">
        <f t="shared" si="17"/>
        <v>#DIV/0!</v>
      </c>
      <c r="CI12" s="26"/>
      <c r="CJ12" s="50"/>
      <c r="CK12" s="10"/>
      <c r="CL12" s="10"/>
      <c r="CM12" s="10"/>
      <c r="CN12" s="10"/>
      <c r="CO12" s="10"/>
      <c r="CP12" s="10">
        <f t="shared" si="18"/>
        <v>0</v>
      </c>
      <c r="CQ12" s="11" t="e">
        <f t="shared" si="19"/>
        <v>#DIV/0!</v>
      </c>
      <c r="CR12" s="26"/>
      <c r="CS12" s="50"/>
      <c r="CT12" s="10"/>
      <c r="CU12" s="10"/>
      <c r="CV12" s="10"/>
      <c r="CW12" s="10"/>
      <c r="CX12" s="10"/>
      <c r="CY12" s="10">
        <f t="shared" si="20"/>
        <v>0</v>
      </c>
      <c r="CZ12" s="30" t="e">
        <f t="shared" si="21"/>
        <v>#DIV/0!</v>
      </c>
      <c r="DA12" s="26"/>
      <c r="DB12" s="50"/>
      <c r="DC12" s="10"/>
      <c r="DD12" s="10"/>
      <c r="DE12" s="10"/>
      <c r="DF12" s="10"/>
      <c r="DG12" s="10"/>
      <c r="DH12" s="31">
        <f t="shared" si="22"/>
        <v>0</v>
      </c>
      <c r="DI12" s="10" t="e">
        <f t="shared" si="23"/>
        <v>#DIV/0!</v>
      </c>
      <c r="DJ12" s="26"/>
      <c r="DK12" s="50"/>
      <c r="DL12" s="10"/>
      <c r="DM12" s="10"/>
      <c r="DN12" s="10"/>
      <c r="DO12" s="10"/>
      <c r="DP12" s="10"/>
      <c r="DQ12" s="32">
        <f t="shared" si="24"/>
        <v>0</v>
      </c>
      <c r="DR12" s="10" t="e">
        <f t="shared" si="25"/>
        <v>#DIV/0!</v>
      </c>
      <c r="DS12" s="26"/>
      <c r="DT12" s="50"/>
      <c r="DU12" s="10"/>
      <c r="DV12" s="10"/>
      <c r="DW12" s="10"/>
      <c r="DX12" s="10"/>
      <c r="DY12" s="10"/>
      <c r="DZ12" s="10">
        <f t="shared" si="26"/>
        <v>0</v>
      </c>
      <c r="EA12" s="11" t="e">
        <f t="shared" si="27"/>
        <v>#DIV/0!</v>
      </c>
      <c r="EB12" s="26"/>
      <c r="EC12" s="50"/>
      <c r="ED12" s="10"/>
      <c r="EE12" s="10"/>
      <c r="EF12" s="10"/>
      <c r="EG12" s="10"/>
      <c r="EH12" s="10"/>
      <c r="EI12" s="10">
        <f t="shared" si="28"/>
        <v>0</v>
      </c>
      <c r="EJ12" s="11" t="e">
        <f t="shared" si="29"/>
        <v>#DIV/0!</v>
      </c>
      <c r="EK12" s="26"/>
      <c r="EL12" s="10"/>
      <c r="EM12" s="10"/>
      <c r="EN12" s="10"/>
      <c r="EO12" s="10"/>
      <c r="EP12" s="10"/>
      <c r="EQ12" s="10">
        <f t="shared" si="30"/>
        <v>0</v>
      </c>
      <c r="ER12" s="11" t="e">
        <f t="shared" si="40"/>
        <v>#DIV/0!</v>
      </c>
      <c r="ES12" s="12">
        <f t="shared" si="31"/>
        <v>0</v>
      </c>
      <c r="ET12" s="12">
        <f t="shared" si="41"/>
        <v>0</v>
      </c>
      <c r="EU12" s="12">
        <f t="shared" si="32"/>
        <v>0</v>
      </c>
      <c r="EV12" s="12">
        <f t="shared" si="33"/>
        <v>0</v>
      </c>
      <c r="EW12" s="12">
        <f t="shared" si="34"/>
        <v>0</v>
      </c>
      <c r="EX12" s="12">
        <f t="shared" si="35"/>
        <v>0</v>
      </c>
      <c r="EY12" s="10">
        <f t="shared" si="36"/>
        <v>0</v>
      </c>
      <c r="EZ12" s="11" t="e">
        <f t="shared" si="37"/>
        <v>#DIV/0!</v>
      </c>
      <c r="FA12" s="28">
        <f t="shared" si="38"/>
        <v>0</v>
      </c>
      <c r="FB12" s="13"/>
      <c r="FC12" s="14"/>
      <c r="FD12" s="14"/>
      <c r="FE12" s="14"/>
    </row>
    <row r="13" spans="1:161" s="6" customFormat="1" ht="15" customHeight="1">
      <c r="A13" s="6" t="s">
        <v>46</v>
      </c>
      <c r="C13" s="7" t="s">
        <v>3</v>
      </c>
      <c r="D13" s="15" t="s">
        <v>25</v>
      </c>
      <c r="E13" s="9">
        <v>79200</v>
      </c>
      <c r="F13" s="48">
        <f t="shared" si="39"/>
        <v>0</v>
      </c>
      <c r="G13" s="49"/>
      <c r="H13" s="10"/>
      <c r="I13" s="10"/>
      <c r="J13" s="10"/>
      <c r="K13" s="10"/>
      <c r="L13" s="10"/>
      <c r="M13" s="10">
        <f t="shared" si="0"/>
        <v>0</v>
      </c>
      <c r="N13" s="41" t="e">
        <f t="shared" si="1"/>
        <v>#DIV/0!</v>
      </c>
      <c r="O13" s="26"/>
      <c r="P13" s="53"/>
      <c r="Q13" s="10"/>
      <c r="R13" s="10"/>
      <c r="S13" s="10"/>
      <c r="T13" s="10"/>
      <c r="U13" s="10"/>
      <c r="V13" s="10">
        <f t="shared" si="2"/>
        <v>0</v>
      </c>
      <c r="W13" s="11" t="e">
        <f t="shared" si="3"/>
        <v>#DIV/0!</v>
      </c>
      <c r="X13" s="26"/>
      <c r="Y13" s="53"/>
      <c r="Z13" s="10"/>
      <c r="AA13" s="10"/>
      <c r="AB13" s="10"/>
      <c r="AC13" s="10"/>
      <c r="AD13" s="10"/>
      <c r="AE13" s="10">
        <f t="shared" si="4"/>
        <v>0</v>
      </c>
      <c r="AF13" s="30" t="e">
        <f t="shared" si="5"/>
        <v>#DIV/0!</v>
      </c>
      <c r="AG13" s="27"/>
      <c r="AH13" s="50"/>
      <c r="AI13" s="10"/>
      <c r="AJ13" s="10"/>
      <c r="AK13" s="10"/>
      <c r="AL13" s="10"/>
      <c r="AM13" s="10"/>
      <c r="AN13" s="31">
        <f t="shared" si="6"/>
        <v>0</v>
      </c>
      <c r="AO13" s="43" t="e">
        <f t="shared" si="7"/>
        <v>#DIV/0!</v>
      </c>
      <c r="AP13" s="26"/>
      <c r="AQ13" s="50"/>
      <c r="AR13" s="10"/>
      <c r="AS13" s="10"/>
      <c r="AT13" s="10"/>
      <c r="AU13" s="10"/>
      <c r="AV13" s="10"/>
      <c r="AW13" s="32">
        <f t="shared" si="8"/>
        <v>0</v>
      </c>
      <c r="AX13" s="43" t="e">
        <f t="shared" si="9"/>
        <v>#DIV/0!</v>
      </c>
      <c r="AY13" s="26"/>
      <c r="AZ13" s="50"/>
      <c r="BA13" s="10"/>
      <c r="BB13" s="10"/>
      <c r="BC13" s="10"/>
      <c r="BD13" s="10"/>
      <c r="BE13" s="10"/>
      <c r="BF13" s="10">
        <f t="shared" si="10"/>
        <v>0</v>
      </c>
      <c r="BG13" s="43" t="e">
        <f t="shared" si="11"/>
        <v>#DIV/0!</v>
      </c>
      <c r="BH13" s="26"/>
      <c r="BI13" s="50"/>
      <c r="BJ13" s="10"/>
      <c r="BK13" s="10"/>
      <c r="BL13" s="10"/>
      <c r="BM13" s="10"/>
      <c r="BN13" s="10"/>
      <c r="BO13" s="10">
        <f t="shared" si="12"/>
        <v>0</v>
      </c>
      <c r="BP13" s="11" t="e">
        <f t="shared" si="13"/>
        <v>#DIV/0!</v>
      </c>
      <c r="BQ13" s="26"/>
      <c r="BR13" s="50"/>
      <c r="BS13" s="10"/>
      <c r="BT13" s="10"/>
      <c r="BU13" s="10"/>
      <c r="BV13" s="10"/>
      <c r="BW13" s="10"/>
      <c r="BX13" s="10">
        <f t="shared" si="14"/>
        <v>0</v>
      </c>
      <c r="BY13" s="11" t="e">
        <f t="shared" si="15"/>
        <v>#DIV/0!</v>
      </c>
      <c r="BZ13" s="26"/>
      <c r="CA13" s="50"/>
      <c r="CB13" s="10"/>
      <c r="CC13" s="10"/>
      <c r="CD13" s="10"/>
      <c r="CE13" s="10"/>
      <c r="CF13" s="10"/>
      <c r="CG13" s="10">
        <f t="shared" si="16"/>
        <v>0</v>
      </c>
      <c r="CH13" s="11" t="e">
        <f t="shared" si="17"/>
        <v>#DIV/0!</v>
      </c>
      <c r="CI13" s="26"/>
      <c r="CJ13" s="50"/>
      <c r="CK13" s="10"/>
      <c r="CL13" s="10"/>
      <c r="CM13" s="10"/>
      <c r="CN13" s="10"/>
      <c r="CO13" s="10"/>
      <c r="CP13" s="10">
        <f t="shared" si="18"/>
        <v>0</v>
      </c>
      <c r="CQ13" s="11" t="e">
        <f t="shared" si="19"/>
        <v>#DIV/0!</v>
      </c>
      <c r="CR13" s="26"/>
      <c r="CS13" s="50"/>
      <c r="CT13" s="10"/>
      <c r="CU13" s="10"/>
      <c r="CV13" s="10"/>
      <c r="CW13" s="10"/>
      <c r="CX13" s="10"/>
      <c r="CY13" s="10">
        <f t="shared" si="20"/>
        <v>0</v>
      </c>
      <c r="CZ13" s="30" t="e">
        <f t="shared" si="21"/>
        <v>#DIV/0!</v>
      </c>
      <c r="DA13" s="26"/>
      <c r="DB13" s="50"/>
      <c r="DC13" s="10"/>
      <c r="DD13" s="10"/>
      <c r="DE13" s="10"/>
      <c r="DF13" s="10"/>
      <c r="DG13" s="10"/>
      <c r="DH13" s="31">
        <f t="shared" si="22"/>
        <v>0</v>
      </c>
      <c r="DI13" s="10" t="e">
        <f t="shared" si="23"/>
        <v>#DIV/0!</v>
      </c>
      <c r="DJ13" s="26"/>
      <c r="DK13" s="50"/>
      <c r="DL13" s="10"/>
      <c r="DM13" s="10"/>
      <c r="DN13" s="10"/>
      <c r="DO13" s="10"/>
      <c r="DP13" s="10"/>
      <c r="DQ13" s="32">
        <f t="shared" si="24"/>
        <v>0</v>
      </c>
      <c r="DR13" s="10" t="e">
        <f t="shared" si="25"/>
        <v>#DIV/0!</v>
      </c>
      <c r="DS13" s="26"/>
      <c r="DT13" s="50"/>
      <c r="DU13" s="10"/>
      <c r="DV13" s="10"/>
      <c r="DW13" s="10"/>
      <c r="DX13" s="10"/>
      <c r="DY13" s="10"/>
      <c r="DZ13" s="10">
        <f t="shared" si="26"/>
        <v>0</v>
      </c>
      <c r="EA13" s="11" t="e">
        <f t="shared" si="27"/>
        <v>#DIV/0!</v>
      </c>
      <c r="EB13" s="26"/>
      <c r="EC13" s="50"/>
      <c r="ED13" s="10"/>
      <c r="EE13" s="10"/>
      <c r="EF13" s="10"/>
      <c r="EG13" s="10"/>
      <c r="EH13" s="10"/>
      <c r="EI13" s="10">
        <f t="shared" si="28"/>
        <v>0</v>
      </c>
      <c r="EJ13" s="11" t="e">
        <f t="shared" si="29"/>
        <v>#DIV/0!</v>
      </c>
      <c r="EK13" s="26"/>
      <c r="EL13" s="10"/>
      <c r="EM13" s="10"/>
      <c r="EN13" s="10"/>
      <c r="EO13" s="10"/>
      <c r="EP13" s="10"/>
      <c r="EQ13" s="10">
        <f t="shared" si="30"/>
        <v>0</v>
      </c>
      <c r="ER13" s="11" t="e">
        <f t="shared" si="40"/>
        <v>#DIV/0!</v>
      </c>
      <c r="ES13" s="12">
        <f t="shared" si="31"/>
        <v>0</v>
      </c>
      <c r="ET13" s="12">
        <f t="shared" si="41"/>
        <v>0</v>
      </c>
      <c r="EU13" s="12">
        <f t="shared" si="32"/>
        <v>0</v>
      </c>
      <c r="EV13" s="12">
        <f t="shared" si="33"/>
        <v>0</v>
      </c>
      <c r="EW13" s="12">
        <f t="shared" si="34"/>
        <v>0</v>
      </c>
      <c r="EX13" s="12">
        <f t="shared" si="35"/>
        <v>0</v>
      </c>
      <c r="EY13" s="10">
        <f t="shared" si="36"/>
        <v>0</v>
      </c>
      <c r="EZ13" s="11" t="e">
        <f t="shared" si="37"/>
        <v>#DIV/0!</v>
      </c>
      <c r="FA13" s="28">
        <f t="shared" si="38"/>
        <v>0</v>
      </c>
      <c r="FB13" s="13"/>
      <c r="FC13" s="14"/>
      <c r="FD13" s="14"/>
      <c r="FE13" s="14"/>
    </row>
    <row r="14" spans="1:161" s="6" customFormat="1" ht="15" customHeight="1" thickBot="1">
      <c r="C14" s="7" t="s">
        <v>3</v>
      </c>
      <c r="D14" s="16" t="s">
        <v>26</v>
      </c>
      <c r="E14" s="9">
        <v>79200</v>
      </c>
      <c r="F14" s="48">
        <f t="shared" si="39"/>
        <v>0</v>
      </c>
      <c r="G14" s="49"/>
      <c r="H14" s="10"/>
      <c r="I14" s="10"/>
      <c r="J14" s="10"/>
      <c r="K14" s="10"/>
      <c r="L14" s="10"/>
      <c r="M14" s="10">
        <f t="shared" si="0"/>
        <v>0</v>
      </c>
      <c r="N14" s="41" t="e">
        <f t="shared" si="1"/>
        <v>#DIV/0!</v>
      </c>
      <c r="O14" s="26"/>
      <c r="P14" s="53"/>
      <c r="Q14" s="10"/>
      <c r="R14" s="10"/>
      <c r="S14" s="10"/>
      <c r="T14" s="10"/>
      <c r="U14" s="10"/>
      <c r="V14" s="10">
        <f t="shared" si="2"/>
        <v>0</v>
      </c>
      <c r="W14" s="11" t="e">
        <f t="shared" si="3"/>
        <v>#DIV/0!</v>
      </c>
      <c r="X14" s="26"/>
      <c r="Y14" s="53"/>
      <c r="Z14" s="10"/>
      <c r="AA14" s="10"/>
      <c r="AB14" s="10"/>
      <c r="AC14" s="10"/>
      <c r="AD14" s="10"/>
      <c r="AE14" s="10">
        <f t="shared" si="4"/>
        <v>0</v>
      </c>
      <c r="AF14" s="30" t="e">
        <f t="shared" si="5"/>
        <v>#DIV/0!</v>
      </c>
      <c r="AG14" s="27"/>
      <c r="AH14" s="50"/>
      <c r="AI14" s="10"/>
      <c r="AJ14" s="10"/>
      <c r="AK14" s="10"/>
      <c r="AL14" s="10"/>
      <c r="AM14" s="10"/>
      <c r="AN14" s="31">
        <f t="shared" si="6"/>
        <v>0</v>
      </c>
      <c r="AO14" s="43" t="e">
        <f t="shared" si="7"/>
        <v>#DIV/0!</v>
      </c>
      <c r="AP14" s="26"/>
      <c r="AQ14" s="50"/>
      <c r="AR14" s="10"/>
      <c r="AS14" s="10"/>
      <c r="AT14" s="10"/>
      <c r="AU14" s="10"/>
      <c r="AV14" s="10"/>
      <c r="AW14" s="32">
        <f t="shared" si="8"/>
        <v>0</v>
      </c>
      <c r="AX14" s="43" t="e">
        <f t="shared" si="9"/>
        <v>#DIV/0!</v>
      </c>
      <c r="AY14" s="26"/>
      <c r="AZ14" s="50"/>
      <c r="BA14" s="10"/>
      <c r="BB14" s="10"/>
      <c r="BC14" s="10"/>
      <c r="BD14" s="10"/>
      <c r="BE14" s="10"/>
      <c r="BF14" s="10">
        <f t="shared" si="10"/>
        <v>0</v>
      </c>
      <c r="BG14" s="43" t="e">
        <f t="shared" si="11"/>
        <v>#DIV/0!</v>
      </c>
      <c r="BH14" s="26"/>
      <c r="BI14" s="50"/>
      <c r="BJ14" s="10"/>
      <c r="BK14" s="10"/>
      <c r="BL14" s="10"/>
      <c r="BM14" s="10"/>
      <c r="BN14" s="10"/>
      <c r="BO14" s="10">
        <f t="shared" si="12"/>
        <v>0</v>
      </c>
      <c r="BP14" s="11" t="e">
        <f t="shared" si="13"/>
        <v>#DIV/0!</v>
      </c>
      <c r="BQ14" s="26"/>
      <c r="BR14" s="50"/>
      <c r="BS14" s="10"/>
      <c r="BT14" s="10"/>
      <c r="BU14" s="10"/>
      <c r="BV14" s="10"/>
      <c r="BW14" s="10"/>
      <c r="BX14" s="10">
        <f t="shared" si="14"/>
        <v>0</v>
      </c>
      <c r="BY14" s="11" t="e">
        <f t="shared" si="15"/>
        <v>#DIV/0!</v>
      </c>
      <c r="BZ14" s="26"/>
      <c r="CA14" s="50"/>
      <c r="CB14" s="10"/>
      <c r="CC14" s="10"/>
      <c r="CD14" s="10"/>
      <c r="CE14" s="10"/>
      <c r="CF14" s="10"/>
      <c r="CG14" s="10">
        <f t="shared" si="16"/>
        <v>0</v>
      </c>
      <c r="CH14" s="11" t="e">
        <f t="shared" si="17"/>
        <v>#DIV/0!</v>
      </c>
      <c r="CI14" s="26"/>
      <c r="CJ14" s="50"/>
      <c r="CK14" s="10"/>
      <c r="CL14" s="10"/>
      <c r="CM14" s="10"/>
      <c r="CN14" s="10"/>
      <c r="CO14" s="10"/>
      <c r="CP14" s="10">
        <f t="shared" si="18"/>
        <v>0</v>
      </c>
      <c r="CQ14" s="11" t="e">
        <f t="shared" si="19"/>
        <v>#DIV/0!</v>
      </c>
      <c r="CR14" s="26"/>
      <c r="CS14" s="50"/>
      <c r="CT14" s="10"/>
      <c r="CU14" s="10"/>
      <c r="CV14" s="10"/>
      <c r="CW14" s="10"/>
      <c r="CX14" s="10"/>
      <c r="CY14" s="10">
        <f t="shared" si="20"/>
        <v>0</v>
      </c>
      <c r="CZ14" s="30" t="e">
        <f t="shared" si="21"/>
        <v>#DIV/0!</v>
      </c>
      <c r="DA14" s="26"/>
      <c r="DB14" s="50"/>
      <c r="DC14" s="10"/>
      <c r="DD14" s="10"/>
      <c r="DE14" s="10"/>
      <c r="DF14" s="10"/>
      <c r="DG14" s="10"/>
      <c r="DH14" s="31">
        <f t="shared" si="22"/>
        <v>0</v>
      </c>
      <c r="DI14" s="10" t="e">
        <f t="shared" si="23"/>
        <v>#DIV/0!</v>
      </c>
      <c r="DJ14" s="26"/>
      <c r="DK14" s="50"/>
      <c r="DL14" s="10"/>
      <c r="DM14" s="10"/>
      <c r="DN14" s="10"/>
      <c r="DO14" s="10"/>
      <c r="DP14" s="10"/>
      <c r="DQ14" s="32">
        <f t="shared" si="24"/>
        <v>0</v>
      </c>
      <c r="DR14" s="10" t="e">
        <f t="shared" si="25"/>
        <v>#DIV/0!</v>
      </c>
      <c r="DS14" s="26"/>
      <c r="DT14" s="50"/>
      <c r="DU14" s="10"/>
      <c r="DV14" s="10"/>
      <c r="DW14" s="10"/>
      <c r="DX14" s="10"/>
      <c r="DY14" s="10"/>
      <c r="DZ14" s="10">
        <f t="shared" si="26"/>
        <v>0</v>
      </c>
      <c r="EA14" s="11" t="e">
        <f t="shared" si="27"/>
        <v>#DIV/0!</v>
      </c>
      <c r="EB14" s="26"/>
      <c r="EC14" s="50"/>
      <c r="ED14" s="10"/>
      <c r="EE14" s="10"/>
      <c r="EF14" s="10"/>
      <c r="EG14" s="10"/>
      <c r="EH14" s="10"/>
      <c r="EI14" s="10">
        <f t="shared" si="28"/>
        <v>0</v>
      </c>
      <c r="EJ14" s="11" t="e">
        <f t="shared" si="29"/>
        <v>#DIV/0!</v>
      </c>
      <c r="EK14" s="26"/>
      <c r="EL14" s="10"/>
      <c r="EM14" s="10"/>
      <c r="EN14" s="10"/>
      <c r="EO14" s="10"/>
      <c r="EP14" s="10"/>
      <c r="EQ14" s="10">
        <f t="shared" si="30"/>
        <v>0</v>
      </c>
      <c r="ER14" s="11" t="e">
        <f t="shared" si="40"/>
        <v>#DIV/0!</v>
      </c>
      <c r="ES14" s="12">
        <f t="shared" si="31"/>
        <v>0</v>
      </c>
      <c r="ET14" s="12">
        <f t="shared" si="41"/>
        <v>0</v>
      </c>
      <c r="EU14" s="12">
        <f t="shared" si="32"/>
        <v>0</v>
      </c>
      <c r="EV14" s="12">
        <f t="shared" si="33"/>
        <v>0</v>
      </c>
      <c r="EW14" s="12">
        <f t="shared" si="34"/>
        <v>0</v>
      </c>
      <c r="EX14" s="12">
        <f t="shared" si="35"/>
        <v>0</v>
      </c>
      <c r="EY14" s="10">
        <f t="shared" si="36"/>
        <v>0</v>
      </c>
      <c r="EZ14" s="11" t="e">
        <f t="shared" si="37"/>
        <v>#DIV/0!</v>
      </c>
      <c r="FA14" s="28">
        <f t="shared" si="38"/>
        <v>0</v>
      </c>
      <c r="FB14" s="13"/>
      <c r="FC14" s="14"/>
      <c r="FD14" s="14"/>
      <c r="FE14" s="14"/>
    </row>
    <row r="15" spans="1:161" s="6" customFormat="1" ht="15" customHeight="1">
      <c r="C15" s="7" t="s">
        <v>3</v>
      </c>
      <c r="D15" s="8" t="s">
        <v>27</v>
      </c>
      <c r="E15" s="9">
        <v>1125000</v>
      </c>
      <c r="F15" s="48">
        <f t="shared" si="39"/>
        <v>0</v>
      </c>
      <c r="G15" s="49"/>
      <c r="H15" s="10"/>
      <c r="I15" s="10"/>
      <c r="J15" s="10"/>
      <c r="K15" s="10"/>
      <c r="L15" s="10"/>
      <c r="M15" s="10">
        <f t="shared" si="0"/>
        <v>0</v>
      </c>
      <c r="N15" s="41" t="e">
        <f t="shared" si="1"/>
        <v>#DIV/0!</v>
      </c>
      <c r="O15" s="26"/>
      <c r="P15" s="53"/>
      <c r="Q15" s="10"/>
      <c r="R15" s="10"/>
      <c r="S15" s="10"/>
      <c r="T15" s="10"/>
      <c r="U15" s="10"/>
      <c r="V15" s="10">
        <f t="shared" si="2"/>
        <v>0</v>
      </c>
      <c r="W15" s="11" t="e">
        <f t="shared" si="3"/>
        <v>#DIV/0!</v>
      </c>
      <c r="X15" s="26"/>
      <c r="Y15" s="53"/>
      <c r="Z15" s="10"/>
      <c r="AA15" s="10"/>
      <c r="AB15" s="10"/>
      <c r="AC15" s="10"/>
      <c r="AD15" s="10"/>
      <c r="AE15" s="10">
        <f t="shared" si="4"/>
        <v>0</v>
      </c>
      <c r="AF15" s="30" t="e">
        <f t="shared" si="5"/>
        <v>#DIV/0!</v>
      </c>
      <c r="AG15" s="27"/>
      <c r="AH15" s="50"/>
      <c r="AI15" s="10"/>
      <c r="AJ15" s="10"/>
      <c r="AK15" s="10"/>
      <c r="AL15" s="10"/>
      <c r="AM15" s="10"/>
      <c r="AN15" s="31">
        <f t="shared" si="6"/>
        <v>0</v>
      </c>
      <c r="AO15" s="43" t="e">
        <f t="shared" si="7"/>
        <v>#DIV/0!</v>
      </c>
      <c r="AP15" s="26"/>
      <c r="AQ15" s="50"/>
      <c r="AR15" s="10"/>
      <c r="AS15" s="10"/>
      <c r="AT15" s="10"/>
      <c r="AU15" s="10"/>
      <c r="AV15" s="10"/>
      <c r="AW15" s="32">
        <f t="shared" si="8"/>
        <v>0</v>
      </c>
      <c r="AX15" s="43" t="e">
        <f t="shared" si="9"/>
        <v>#DIV/0!</v>
      </c>
      <c r="AY15" s="26"/>
      <c r="AZ15" s="50"/>
      <c r="BA15" s="10"/>
      <c r="BB15" s="10"/>
      <c r="BC15" s="10"/>
      <c r="BD15" s="10"/>
      <c r="BE15" s="10"/>
      <c r="BF15" s="10">
        <f t="shared" si="10"/>
        <v>0</v>
      </c>
      <c r="BG15" s="43" t="e">
        <f t="shared" si="11"/>
        <v>#DIV/0!</v>
      </c>
      <c r="BH15" s="26"/>
      <c r="BI15" s="50"/>
      <c r="BJ15" s="10"/>
      <c r="BK15" s="10"/>
      <c r="BL15" s="10"/>
      <c r="BM15" s="10"/>
      <c r="BN15" s="10"/>
      <c r="BO15" s="10">
        <f t="shared" si="12"/>
        <v>0</v>
      </c>
      <c r="BP15" s="11" t="e">
        <f t="shared" si="13"/>
        <v>#DIV/0!</v>
      </c>
      <c r="BQ15" s="26"/>
      <c r="BR15" s="50"/>
      <c r="BS15" s="10"/>
      <c r="BT15" s="10"/>
      <c r="BU15" s="10"/>
      <c r="BV15" s="10"/>
      <c r="BW15" s="10"/>
      <c r="BX15" s="10">
        <f t="shared" si="14"/>
        <v>0</v>
      </c>
      <c r="BY15" s="11" t="e">
        <f t="shared" si="15"/>
        <v>#DIV/0!</v>
      </c>
      <c r="BZ15" s="26"/>
      <c r="CA15" s="50"/>
      <c r="CB15" s="10"/>
      <c r="CC15" s="10"/>
      <c r="CD15" s="10"/>
      <c r="CE15" s="10"/>
      <c r="CF15" s="10"/>
      <c r="CG15" s="10">
        <f t="shared" si="16"/>
        <v>0</v>
      </c>
      <c r="CH15" s="11" t="e">
        <f t="shared" si="17"/>
        <v>#DIV/0!</v>
      </c>
      <c r="CI15" s="26"/>
      <c r="CJ15" s="50"/>
      <c r="CK15" s="10"/>
      <c r="CL15" s="10"/>
      <c r="CM15" s="10"/>
      <c r="CN15" s="10"/>
      <c r="CO15" s="10"/>
      <c r="CP15" s="10">
        <f t="shared" si="18"/>
        <v>0</v>
      </c>
      <c r="CQ15" s="11" t="e">
        <f t="shared" si="19"/>
        <v>#DIV/0!</v>
      </c>
      <c r="CR15" s="26"/>
      <c r="CS15" s="50"/>
      <c r="CT15" s="10"/>
      <c r="CU15" s="10"/>
      <c r="CV15" s="10"/>
      <c r="CW15" s="10"/>
      <c r="CX15" s="10"/>
      <c r="CY15" s="10">
        <f t="shared" si="20"/>
        <v>0</v>
      </c>
      <c r="CZ15" s="30" t="e">
        <f t="shared" si="21"/>
        <v>#DIV/0!</v>
      </c>
      <c r="DA15" s="26"/>
      <c r="DB15" s="50"/>
      <c r="DC15" s="10"/>
      <c r="DD15" s="10"/>
      <c r="DE15" s="10"/>
      <c r="DF15" s="10"/>
      <c r="DG15" s="10"/>
      <c r="DH15" s="31">
        <f t="shared" si="22"/>
        <v>0</v>
      </c>
      <c r="DI15" s="10" t="e">
        <f t="shared" si="23"/>
        <v>#DIV/0!</v>
      </c>
      <c r="DJ15" s="26"/>
      <c r="DK15" s="50"/>
      <c r="DL15" s="10"/>
      <c r="DM15" s="10"/>
      <c r="DN15" s="10"/>
      <c r="DO15" s="10"/>
      <c r="DP15" s="10"/>
      <c r="DQ15" s="32">
        <f t="shared" si="24"/>
        <v>0</v>
      </c>
      <c r="DR15" s="10" t="e">
        <f t="shared" si="25"/>
        <v>#DIV/0!</v>
      </c>
      <c r="DS15" s="26"/>
      <c r="DT15" s="50"/>
      <c r="DU15" s="10"/>
      <c r="DV15" s="10"/>
      <c r="DW15" s="10"/>
      <c r="DX15" s="10"/>
      <c r="DY15" s="10"/>
      <c r="DZ15" s="10">
        <f t="shared" si="26"/>
        <v>0</v>
      </c>
      <c r="EA15" s="11" t="e">
        <f t="shared" si="27"/>
        <v>#DIV/0!</v>
      </c>
      <c r="EB15" s="26"/>
      <c r="EC15" s="50"/>
      <c r="ED15" s="10"/>
      <c r="EE15" s="10"/>
      <c r="EF15" s="10"/>
      <c r="EG15" s="10"/>
      <c r="EH15" s="10"/>
      <c r="EI15" s="10">
        <f t="shared" si="28"/>
        <v>0</v>
      </c>
      <c r="EJ15" s="11" t="e">
        <f t="shared" si="29"/>
        <v>#DIV/0!</v>
      </c>
      <c r="EK15" s="26"/>
      <c r="EL15" s="10"/>
      <c r="EM15" s="10"/>
      <c r="EN15" s="10"/>
      <c r="EO15" s="10"/>
      <c r="EP15" s="10"/>
      <c r="EQ15" s="10">
        <f t="shared" si="30"/>
        <v>0</v>
      </c>
      <c r="ER15" s="11" t="e">
        <f t="shared" si="40"/>
        <v>#DIV/0!</v>
      </c>
      <c r="ES15" s="12">
        <f t="shared" si="31"/>
        <v>0</v>
      </c>
      <c r="ET15" s="12">
        <f t="shared" si="41"/>
        <v>0</v>
      </c>
      <c r="EU15" s="12">
        <f t="shared" si="32"/>
        <v>0</v>
      </c>
      <c r="EV15" s="12">
        <f t="shared" si="33"/>
        <v>0</v>
      </c>
      <c r="EW15" s="12">
        <f t="shared" si="34"/>
        <v>0</v>
      </c>
      <c r="EX15" s="12">
        <f t="shared" si="35"/>
        <v>0</v>
      </c>
      <c r="EY15" s="10">
        <f t="shared" si="36"/>
        <v>0</v>
      </c>
      <c r="EZ15" s="11" t="e">
        <f t="shared" si="37"/>
        <v>#DIV/0!</v>
      </c>
      <c r="FA15" s="28">
        <f t="shared" si="38"/>
        <v>0</v>
      </c>
      <c r="FB15" s="13"/>
      <c r="FC15" s="14"/>
      <c r="FD15" s="14"/>
      <c r="FE15" s="14"/>
    </row>
    <row r="16" spans="1:161" s="6" customFormat="1" ht="15" customHeight="1">
      <c r="A16" s="6" t="s">
        <v>47</v>
      </c>
      <c r="B16" s="6" t="s">
        <v>68</v>
      </c>
      <c r="C16" s="7" t="s">
        <v>3</v>
      </c>
      <c r="D16" s="15" t="s">
        <v>28</v>
      </c>
      <c r="E16" s="9">
        <v>90000</v>
      </c>
      <c r="F16" s="48">
        <f t="shared" si="39"/>
        <v>290</v>
      </c>
      <c r="G16" s="49">
        <v>35</v>
      </c>
      <c r="H16" s="10"/>
      <c r="I16" s="10"/>
      <c r="J16" s="10"/>
      <c r="K16" s="10"/>
      <c r="L16" s="10"/>
      <c r="M16" s="10">
        <f t="shared" si="0"/>
        <v>0</v>
      </c>
      <c r="N16" s="41">
        <f t="shared" si="1"/>
        <v>0</v>
      </c>
      <c r="O16" s="26"/>
      <c r="P16" s="53">
        <v>15</v>
      </c>
      <c r="Q16" s="10"/>
      <c r="R16" s="10"/>
      <c r="S16" s="10"/>
      <c r="T16" s="10"/>
      <c r="U16" s="10"/>
      <c r="V16" s="10">
        <f t="shared" si="2"/>
        <v>0</v>
      </c>
      <c r="W16" s="11">
        <f t="shared" si="3"/>
        <v>0</v>
      </c>
      <c r="X16" s="26"/>
      <c r="Y16" s="53">
        <v>10</v>
      </c>
      <c r="Z16" s="10"/>
      <c r="AA16" s="10"/>
      <c r="AB16" s="10"/>
      <c r="AC16" s="10"/>
      <c r="AD16" s="10"/>
      <c r="AE16" s="10">
        <f t="shared" si="4"/>
        <v>0</v>
      </c>
      <c r="AF16" s="30">
        <f t="shared" si="5"/>
        <v>0</v>
      </c>
      <c r="AG16" s="27"/>
      <c r="AH16" s="50">
        <v>35</v>
      </c>
      <c r="AI16" s="10"/>
      <c r="AJ16" s="10"/>
      <c r="AK16" s="10"/>
      <c r="AL16" s="10"/>
      <c r="AM16" s="10"/>
      <c r="AN16" s="31">
        <f t="shared" si="6"/>
        <v>0</v>
      </c>
      <c r="AO16" s="43">
        <f t="shared" si="7"/>
        <v>0</v>
      </c>
      <c r="AP16" s="26"/>
      <c r="AQ16" s="50">
        <v>15</v>
      </c>
      <c r="AR16" s="10"/>
      <c r="AS16" s="10"/>
      <c r="AT16" s="10"/>
      <c r="AU16" s="10"/>
      <c r="AV16" s="10"/>
      <c r="AW16" s="32">
        <f t="shared" si="8"/>
        <v>0</v>
      </c>
      <c r="AX16" s="43">
        <f t="shared" si="9"/>
        <v>0</v>
      </c>
      <c r="AY16" s="26"/>
      <c r="AZ16" s="50">
        <v>35</v>
      </c>
      <c r="BA16" s="10"/>
      <c r="BB16" s="10"/>
      <c r="BC16" s="10"/>
      <c r="BD16" s="10"/>
      <c r="BE16" s="10"/>
      <c r="BF16" s="10">
        <f t="shared" si="10"/>
        <v>0</v>
      </c>
      <c r="BG16" s="43">
        <f t="shared" si="11"/>
        <v>0</v>
      </c>
      <c r="BH16" s="26"/>
      <c r="BI16" s="50">
        <v>20</v>
      </c>
      <c r="BJ16" s="10"/>
      <c r="BK16" s="10"/>
      <c r="BL16" s="10"/>
      <c r="BM16" s="10"/>
      <c r="BN16" s="10"/>
      <c r="BO16" s="10">
        <f t="shared" si="12"/>
        <v>0</v>
      </c>
      <c r="BP16" s="11">
        <f t="shared" si="13"/>
        <v>0</v>
      </c>
      <c r="BQ16" s="26"/>
      <c r="BR16" s="50">
        <v>15</v>
      </c>
      <c r="BS16" s="10"/>
      <c r="BT16" s="10"/>
      <c r="BU16" s="10"/>
      <c r="BV16" s="10"/>
      <c r="BW16" s="10"/>
      <c r="BX16" s="10">
        <f t="shared" si="14"/>
        <v>0</v>
      </c>
      <c r="BY16" s="11">
        <f t="shared" si="15"/>
        <v>0</v>
      </c>
      <c r="BZ16" s="26"/>
      <c r="CA16" s="50">
        <v>0</v>
      </c>
      <c r="CB16" s="10"/>
      <c r="CC16" s="10"/>
      <c r="CD16" s="10"/>
      <c r="CE16" s="10"/>
      <c r="CF16" s="10"/>
      <c r="CG16" s="10">
        <f t="shared" si="16"/>
        <v>0</v>
      </c>
      <c r="CH16" s="11" t="e">
        <f t="shared" si="17"/>
        <v>#DIV/0!</v>
      </c>
      <c r="CI16" s="26"/>
      <c r="CJ16" s="50">
        <v>35</v>
      </c>
      <c r="CK16" s="10"/>
      <c r="CL16" s="10"/>
      <c r="CM16" s="10"/>
      <c r="CN16" s="10"/>
      <c r="CO16" s="10"/>
      <c r="CP16" s="10">
        <f t="shared" si="18"/>
        <v>0</v>
      </c>
      <c r="CQ16" s="11">
        <f t="shared" si="19"/>
        <v>0</v>
      </c>
      <c r="CR16" s="26"/>
      <c r="CS16" s="50">
        <v>10</v>
      </c>
      <c r="CT16" s="10"/>
      <c r="CU16" s="10"/>
      <c r="CV16" s="10"/>
      <c r="CW16" s="10"/>
      <c r="CX16" s="10"/>
      <c r="CY16" s="10">
        <f t="shared" si="20"/>
        <v>0</v>
      </c>
      <c r="CZ16" s="30">
        <f t="shared" si="21"/>
        <v>0</v>
      </c>
      <c r="DA16" s="26"/>
      <c r="DB16" s="50">
        <v>20</v>
      </c>
      <c r="DC16" s="10"/>
      <c r="DD16" s="10"/>
      <c r="DE16" s="10"/>
      <c r="DF16" s="10"/>
      <c r="DG16" s="10"/>
      <c r="DH16" s="31">
        <f t="shared" si="22"/>
        <v>0</v>
      </c>
      <c r="DI16" s="10">
        <f t="shared" si="23"/>
        <v>0</v>
      </c>
      <c r="DJ16" s="26"/>
      <c r="DK16" s="50">
        <v>15</v>
      </c>
      <c r="DL16" s="10"/>
      <c r="DM16" s="10"/>
      <c r="DN16" s="10"/>
      <c r="DO16" s="10"/>
      <c r="DP16" s="10"/>
      <c r="DQ16" s="32">
        <f t="shared" si="24"/>
        <v>0</v>
      </c>
      <c r="DR16" s="10">
        <f t="shared" si="25"/>
        <v>0</v>
      </c>
      <c r="DS16" s="26"/>
      <c r="DT16" s="50">
        <v>15</v>
      </c>
      <c r="DU16" s="10"/>
      <c r="DV16" s="10"/>
      <c r="DW16" s="10"/>
      <c r="DX16" s="10"/>
      <c r="DY16" s="10"/>
      <c r="DZ16" s="10">
        <f t="shared" si="26"/>
        <v>0</v>
      </c>
      <c r="EA16" s="11">
        <f t="shared" si="27"/>
        <v>0</v>
      </c>
      <c r="EB16" s="26"/>
      <c r="EC16" s="50">
        <v>15</v>
      </c>
      <c r="ED16" s="10"/>
      <c r="EE16" s="10"/>
      <c r="EF16" s="10"/>
      <c r="EG16" s="10"/>
      <c r="EH16" s="10"/>
      <c r="EI16" s="10">
        <f t="shared" si="28"/>
        <v>0</v>
      </c>
      <c r="EJ16" s="11">
        <f t="shared" si="29"/>
        <v>0</v>
      </c>
      <c r="EK16" s="26"/>
      <c r="EL16" s="10"/>
      <c r="EM16" s="10"/>
      <c r="EN16" s="10"/>
      <c r="EO16" s="10"/>
      <c r="EP16" s="10"/>
      <c r="EQ16" s="10">
        <f t="shared" si="30"/>
        <v>0</v>
      </c>
      <c r="ER16" s="11">
        <f t="shared" si="40"/>
        <v>0</v>
      </c>
      <c r="ES16" s="12">
        <f t="shared" si="31"/>
        <v>290</v>
      </c>
      <c r="ET16" s="12">
        <f t="shared" si="41"/>
        <v>0</v>
      </c>
      <c r="EU16" s="12">
        <f t="shared" si="32"/>
        <v>0</v>
      </c>
      <c r="EV16" s="12">
        <f t="shared" si="33"/>
        <v>0</v>
      </c>
      <c r="EW16" s="12">
        <f t="shared" si="34"/>
        <v>0</v>
      </c>
      <c r="EX16" s="12">
        <f t="shared" si="35"/>
        <v>0</v>
      </c>
      <c r="EY16" s="10">
        <f t="shared" si="36"/>
        <v>0</v>
      </c>
      <c r="EZ16" s="11">
        <f t="shared" si="37"/>
        <v>0</v>
      </c>
      <c r="FA16" s="28">
        <f t="shared" si="38"/>
        <v>0</v>
      </c>
      <c r="FB16" s="13"/>
      <c r="FC16" s="14"/>
      <c r="FD16" s="14"/>
      <c r="FE16" s="14"/>
    </row>
    <row r="17" spans="1:161" s="6" customFormat="1" ht="15" customHeight="1" thickBot="1">
      <c r="C17" s="7" t="s">
        <v>3</v>
      </c>
      <c r="D17" s="16" t="s">
        <v>29</v>
      </c>
      <c r="E17" s="9">
        <v>750000</v>
      </c>
      <c r="F17" s="48">
        <f t="shared" si="39"/>
        <v>0</v>
      </c>
      <c r="G17" s="49"/>
      <c r="H17" s="10"/>
      <c r="I17" s="10"/>
      <c r="J17" s="10"/>
      <c r="K17" s="10"/>
      <c r="L17" s="10"/>
      <c r="M17" s="10">
        <f t="shared" si="0"/>
        <v>0</v>
      </c>
      <c r="N17" s="41" t="e">
        <f t="shared" si="1"/>
        <v>#DIV/0!</v>
      </c>
      <c r="O17" s="26"/>
      <c r="P17" s="53"/>
      <c r="Q17" s="10"/>
      <c r="R17" s="10"/>
      <c r="S17" s="10"/>
      <c r="T17" s="10"/>
      <c r="U17" s="10"/>
      <c r="V17" s="10">
        <f t="shared" si="2"/>
        <v>0</v>
      </c>
      <c r="W17" s="11" t="e">
        <f t="shared" si="3"/>
        <v>#DIV/0!</v>
      </c>
      <c r="X17" s="26"/>
      <c r="Y17" s="53"/>
      <c r="Z17" s="10"/>
      <c r="AA17" s="10"/>
      <c r="AB17" s="10"/>
      <c r="AC17" s="10"/>
      <c r="AD17" s="10"/>
      <c r="AE17" s="10">
        <f t="shared" si="4"/>
        <v>0</v>
      </c>
      <c r="AF17" s="30" t="e">
        <f t="shared" si="5"/>
        <v>#DIV/0!</v>
      </c>
      <c r="AG17" s="27"/>
      <c r="AH17" s="50"/>
      <c r="AI17" s="10"/>
      <c r="AJ17" s="10"/>
      <c r="AK17" s="10"/>
      <c r="AL17" s="10"/>
      <c r="AM17" s="10"/>
      <c r="AN17" s="31">
        <f t="shared" si="6"/>
        <v>0</v>
      </c>
      <c r="AO17" s="43" t="e">
        <f t="shared" si="7"/>
        <v>#DIV/0!</v>
      </c>
      <c r="AP17" s="26"/>
      <c r="AQ17" s="50"/>
      <c r="AR17" s="10"/>
      <c r="AS17" s="10"/>
      <c r="AT17" s="10"/>
      <c r="AU17" s="10"/>
      <c r="AV17" s="10"/>
      <c r="AW17" s="32">
        <f t="shared" si="8"/>
        <v>0</v>
      </c>
      <c r="AX17" s="43" t="e">
        <f t="shared" si="9"/>
        <v>#DIV/0!</v>
      </c>
      <c r="AY17" s="26"/>
      <c r="AZ17" s="50"/>
      <c r="BA17" s="10"/>
      <c r="BB17" s="10"/>
      <c r="BC17" s="10"/>
      <c r="BD17" s="10"/>
      <c r="BE17" s="10"/>
      <c r="BF17" s="10">
        <f t="shared" si="10"/>
        <v>0</v>
      </c>
      <c r="BG17" s="43" t="e">
        <f t="shared" si="11"/>
        <v>#DIV/0!</v>
      </c>
      <c r="BH17" s="26"/>
      <c r="BI17" s="50"/>
      <c r="BJ17" s="10"/>
      <c r="BK17" s="10"/>
      <c r="BL17" s="10"/>
      <c r="BM17" s="10"/>
      <c r="BN17" s="10"/>
      <c r="BO17" s="10">
        <f t="shared" si="12"/>
        <v>0</v>
      </c>
      <c r="BP17" s="11" t="e">
        <f t="shared" si="13"/>
        <v>#DIV/0!</v>
      </c>
      <c r="BQ17" s="26"/>
      <c r="BR17" s="50"/>
      <c r="BS17" s="10"/>
      <c r="BT17" s="10"/>
      <c r="BU17" s="10"/>
      <c r="BV17" s="10"/>
      <c r="BW17" s="10"/>
      <c r="BX17" s="10">
        <f t="shared" si="14"/>
        <v>0</v>
      </c>
      <c r="BY17" s="11" t="e">
        <f t="shared" si="15"/>
        <v>#DIV/0!</v>
      </c>
      <c r="BZ17" s="26"/>
      <c r="CA17" s="50"/>
      <c r="CB17" s="10"/>
      <c r="CC17" s="10"/>
      <c r="CD17" s="10"/>
      <c r="CE17" s="10"/>
      <c r="CF17" s="10"/>
      <c r="CG17" s="10">
        <f t="shared" si="16"/>
        <v>0</v>
      </c>
      <c r="CH17" s="11" t="e">
        <f t="shared" si="17"/>
        <v>#DIV/0!</v>
      </c>
      <c r="CI17" s="26"/>
      <c r="CJ17" s="50"/>
      <c r="CK17" s="10"/>
      <c r="CL17" s="10"/>
      <c r="CM17" s="10"/>
      <c r="CN17" s="10"/>
      <c r="CO17" s="10"/>
      <c r="CP17" s="10">
        <f t="shared" si="18"/>
        <v>0</v>
      </c>
      <c r="CQ17" s="11" t="e">
        <f t="shared" si="19"/>
        <v>#DIV/0!</v>
      </c>
      <c r="CR17" s="26"/>
      <c r="CS17" s="50"/>
      <c r="CT17" s="10"/>
      <c r="CU17" s="10"/>
      <c r="CV17" s="10"/>
      <c r="CW17" s="10"/>
      <c r="CX17" s="10"/>
      <c r="CY17" s="10">
        <f t="shared" si="20"/>
        <v>0</v>
      </c>
      <c r="CZ17" s="30" t="e">
        <f t="shared" si="21"/>
        <v>#DIV/0!</v>
      </c>
      <c r="DA17" s="26"/>
      <c r="DB17" s="50"/>
      <c r="DC17" s="10"/>
      <c r="DD17" s="10"/>
      <c r="DE17" s="10"/>
      <c r="DF17" s="10"/>
      <c r="DG17" s="10"/>
      <c r="DH17" s="31">
        <f t="shared" si="22"/>
        <v>0</v>
      </c>
      <c r="DI17" s="10" t="e">
        <f t="shared" si="23"/>
        <v>#DIV/0!</v>
      </c>
      <c r="DJ17" s="26"/>
      <c r="DK17" s="50"/>
      <c r="DL17" s="10"/>
      <c r="DM17" s="10"/>
      <c r="DN17" s="10"/>
      <c r="DO17" s="10"/>
      <c r="DP17" s="10"/>
      <c r="DQ17" s="32">
        <f t="shared" si="24"/>
        <v>0</v>
      </c>
      <c r="DR17" s="10" t="e">
        <f t="shared" si="25"/>
        <v>#DIV/0!</v>
      </c>
      <c r="DS17" s="26"/>
      <c r="DT17" s="50"/>
      <c r="DU17" s="10"/>
      <c r="DV17" s="10"/>
      <c r="DW17" s="10"/>
      <c r="DX17" s="10"/>
      <c r="DY17" s="10"/>
      <c r="DZ17" s="10">
        <f t="shared" si="26"/>
        <v>0</v>
      </c>
      <c r="EA17" s="11" t="e">
        <f t="shared" si="27"/>
        <v>#DIV/0!</v>
      </c>
      <c r="EB17" s="26"/>
      <c r="EC17" s="50"/>
      <c r="ED17" s="10"/>
      <c r="EE17" s="10"/>
      <c r="EF17" s="10"/>
      <c r="EG17" s="10"/>
      <c r="EH17" s="10"/>
      <c r="EI17" s="10">
        <f t="shared" si="28"/>
        <v>0</v>
      </c>
      <c r="EJ17" s="11" t="e">
        <f t="shared" si="29"/>
        <v>#DIV/0!</v>
      </c>
      <c r="EK17" s="26"/>
      <c r="EL17" s="10"/>
      <c r="EM17" s="10"/>
      <c r="EN17" s="10"/>
      <c r="EO17" s="10"/>
      <c r="EP17" s="10"/>
      <c r="EQ17" s="10">
        <f t="shared" si="30"/>
        <v>0</v>
      </c>
      <c r="ER17" s="11" t="e">
        <f t="shared" si="40"/>
        <v>#DIV/0!</v>
      </c>
      <c r="ES17" s="12">
        <f t="shared" si="31"/>
        <v>0</v>
      </c>
      <c r="ET17" s="12">
        <f t="shared" si="41"/>
        <v>0</v>
      </c>
      <c r="EU17" s="12">
        <f t="shared" si="32"/>
        <v>0</v>
      </c>
      <c r="EV17" s="12">
        <f t="shared" si="33"/>
        <v>0</v>
      </c>
      <c r="EW17" s="12">
        <f t="shared" si="34"/>
        <v>0</v>
      </c>
      <c r="EX17" s="12">
        <f t="shared" si="35"/>
        <v>0</v>
      </c>
      <c r="EY17" s="10">
        <f t="shared" si="36"/>
        <v>0</v>
      </c>
      <c r="EZ17" s="11" t="e">
        <f t="shared" si="37"/>
        <v>#DIV/0!</v>
      </c>
      <c r="FA17" s="28">
        <f t="shared" si="38"/>
        <v>0</v>
      </c>
      <c r="FB17" s="13"/>
      <c r="FC17" s="14"/>
      <c r="FD17" s="14"/>
      <c r="FE17" s="14"/>
    </row>
    <row r="18" spans="1:161" s="6" customFormat="1" ht="15" customHeight="1">
      <c r="A18" s="6" t="s">
        <v>48</v>
      </c>
      <c r="B18" s="6" t="s">
        <v>83</v>
      </c>
      <c r="C18" s="7" t="s">
        <v>3</v>
      </c>
      <c r="D18" s="8" t="s">
        <v>30</v>
      </c>
      <c r="E18" s="9">
        <v>110880</v>
      </c>
      <c r="F18" s="48">
        <f t="shared" si="39"/>
        <v>45</v>
      </c>
      <c r="G18" s="49">
        <v>3</v>
      </c>
      <c r="H18" s="10"/>
      <c r="I18" s="10"/>
      <c r="J18" s="10"/>
      <c r="K18" s="10"/>
      <c r="L18" s="10"/>
      <c r="M18" s="10">
        <f t="shared" si="0"/>
        <v>0</v>
      </c>
      <c r="N18" s="41">
        <f t="shared" si="1"/>
        <v>0</v>
      </c>
      <c r="O18" s="26"/>
      <c r="P18" s="53">
        <v>3</v>
      </c>
      <c r="Q18" s="10"/>
      <c r="R18" s="10"/>
      <c r="S18" s="10"/>
      <c r="T18" s="10"/>
      <c r="U18" s="10"/>
      <c r="V18" s="10">
        <f t="shared" si="2"/>
        <v>0</v>
      </c>
      <c r="W18" s="11">
        <f t="shared" si="3"/>
        <v>0</v>
      </c>
      <c r="X18" s="26"/>
      <c r="Y18" s="53">
        <v>3</v>
      </c>
      <c r="Z18" s="10"/>
      <c r="AA18" s="10"/>
      <c r="AB18" s="10"/>
      <c r="AC18" s="10"/>
      <c r="AD18" s="10"/>
      <c r="AE18" s="10">
        <f t="shared" si="4"/>
        <v>0</v>
      </c>
      <c r="AF18" s="30">
        <f t="shared" si="5"/>
        <v>0</v>
      </c>
      <c r="AG18" s="27"/>
      <c r="AH18" s="50">
        <v>3</v>
      </c>
      <c r="AI18" s="10"/>
      <c r="AJ18" s="10"/>
      <c r="AK18" s="10"/>
      <c r="AL18" s="10"/>
      <c r="AM18" s="10"/>
      <c r="AN18" s="31">
        <f t="shared" si="6"/>
        <v>0</v>
      </c>
      <c r="AO18" s="43">
        <f t="shared" si="7"/>
        <v>0</v>
      </c>
      <c r="AP18" s="26"/>
      <c r="AQ18" s="50">
        <v>3</v>
      </c>
      <c r="AR18" s="10"/>
      <c r="AS18" s="10"/>
      <c r="AT18" s="10"/>
      <c r="AU18" s="10"/>
      <c r="AV18" s="10"/>
      <c r="AW18" s="32">
        <f t="shared" si="8"/>
        <v>0</v>
      </c>
      <c r="AX18" s="43">
        <f t="shared" si="9"/>
        <v>0</v>
      </c>
      <c r="AY18" s="26"/>
      <c r="AZ18" s="50">
        <v>3</v>
      </c>
      <c r="BA18" s="10"/>
      <c r="BB18" s="10"/>
      <c r="BC18" s="10"/>
      <c r="BD18" s="10"/>
      <c r="BE18" s="10"/>
      <c r="BF18" s="10">
        <f t="shared" si="10"/>
        <v>0</v>
      </c>
      <c r="BG18" s="43">
        <f t="shared" si="11"/>
        <v>0</v>
      </c>
      <c r="BH18" s="26"/>
      <c r="BI18" s="50">
        <v>3</v>
      </c>
      <c r="BJ18" s="10"/>
      <c r="BK18" s="10"/>
      <c r="BL18" s="10"/>
      <c r="BM18" s="10"/>
      <c r="BN18" s="10"/>
      <c r="BO18" s="10">
        <f t="shared" si="12"/>
        <v>0</v>
      </c>
      <c r="BP18" s="11">
        <f t="shared" si="13"/>
        <v>0</v>
      </c>
      <c r="BQ18" s="26"/>
      <c r="BR18" s="50">
        <v>3</v>
      </c>
      <c r="BS18" s="10"/>
      <c r="BT18" s="10"/>
      <c r="BU18" s="10"/>
      <c r="BV18" s="10"/>
      <c r="BW18" s="10"/>
      <c r="BX18" s="10">
        <f t="shared" si="14"/>
        <v>0</v>
      </c>
      <c r="BY18" s="11">
        <f t="shared" si="15"/>
        <v>0</v>
      </c>
      <c r="BZ18" s="26"/>
      <c r="CA18" s="50">
        <v>3</v>
      </c>
      <c r="CB18" s="10"/>
      <c r="CC18" s="10"/>
      <c r="CD18" s="10"/>
      <c r="CE18" s="10"/>
      <c r="CF18" s="10"/>
      <c r="CG18" s="10">
        <f t="shared" si="16"/>
        <v>0</v>
      </c>
      <c r="CH18" s="11">
        <f t="shared" si="17"/>
        <v>0</v>
      </c>
      <c r="CI18" s="26"/>
      <c r="CJ18" s="50">
        <v>3</v>
      </c>
      <c r="CK18" s="10"/>
      <c r="CL18" s="10"/>
      <c r="CM18" s="10"/>
      <c r="CN18" s="10"/>
      <c r="CO18" s="10"/>
      <c r="CP18" s="10">
        <f t="shared" si="18"/>
        <v>0</v>
      </c>
      <c r="CQ18" s="11">
        <f t="shared" si="19"/>
        <v>0</v>
      </c>
      <c r="CR18" s="26"/>
      <c r="CS18" s="50">
        <v>3</v>
      </c>
      <c r="CT18" s="10"/>
      <c r="CU18" s="10"/>
      <c r="CV18" s="10"/>
      <c r="CW18" s="10"/>
      <c r="CX18" s="10"/>
      <c r="CY18" s="10">
        <f t="shared" si="20"/>
        <v>0</v>
      </c>
      <c r="CZ18" s="30">
        <f t="shared" si="21"/>
        <v>0</v>
      </c>
      <c r="DA18" s="26"/>
      <c r="DB18" s="50">
        <v>3</v>
      </c>
      <c r="DC18" s="10"/>
      <c r="DD18" s="10"/>
      <c r="DE18" s="10"/>
      <c r="DF18" s="10"/>
      <c r="DG18" s="10"/>
      <c r="DH18" s="31">
        <f t="shared" si="22"/>
        <v>0</v>
      </c>
      <c r="DI18" s="10">
        <f t="shared" si="23"/>
        <v>0</v>
      </c>
      <c r="DJ18" s="26"/>
      <c r="DK18" s="50">
        <v>3</v>
      </c>
      <c r="DL18" s="10"/>
      <c r="DM18" s="10"/>
      <c r="DN18" s="10"/>
      <c r="DO18" s="10"/>
      <c r="DP18" s="10"/>
      <c r="DQ18" s="32">
        <f t="shared" si="24"/>
        <v>0</v>
      </c>
      <c r="DR18" s="10">
        <f t="shared" si="25"/>
        <v>0</v>
      </c>
      <c r="DS18" s="26"/>
      <c r="DT18" s="50">
        <v>3</v>
      </c>
      <c r="DU18" s="10"/>
      <c r="DV18" s="10"/>
      <c r="DW18" s="10"/>
      <c r="DX18" s="10"/>
      <c r="DY18" s="10"/>
      <c r="DZ18" s="10">
        <f t="shared" si="26"/>
        <v>0</v>
      </c>
      <c r="EA18" s="11">
        <f t="shared" si="27"/>
        <v>0</v>
      </c>
      <c r="EB18" s="26"/>
      <c r="EC18" s="50">
        <v>3</v>
      </c>
      <c r="ED18" s="10"/>
      <c r="EE18" s="10"/>
      <c r="EF18" s="10"/>
      <c r="EG18" s="10"/>
      <c r="EH18" s="10"/>
      <c r="EI18" s="10">
        <f t="shared" si="28"/>
        <v>0</v>
      </c>
      <c r="EJ18" s="11">
        <f t="shared" si="29"/>
        <v>0</v>
      </c>
      <c r="EK18" s="26"/>
      <c r="EL18" s="10"/>
      <c r="EM18" s="10"/>
      <c r="EN18" s="10"/>
      <c r="EO18" s="10"/>
      <c r="EP18" s="10"/>
      <c r="EQ18" s="10">
        <f t="shared" si="30"/>
        <v>0</v>
      </c>
      <c r="ER18" s="11">
        <f t="shared" si="40"/>
        <v>0</v>
      </c>
      <c r="ES18" s="12">
        <f t="shared" si="31"/>
        <v>45</v>
      </c>
      <c r="ET18" s="12">
        <f t="shared" si="41"/>
        <v>0</v>
      </c>
      <c r="EU18" s="12">
        <f t="shared" si="32"/>
        <v>0</v>
      </c>
      <c r="EV18" s="12">
        <f t="shared" si="33"/>
        <v>0</v>
      </c>
      <c r="EW18" s="12">
        <f t="shared" si="34"/>
        <v>0</v>
      </c>
      <c r="EX18" s="12">
        <f t="shared" si="35"/>
        <v>0</v>
      </c>
      <c r="EY18" s="10">
        <f t="shared" si="36"/>
        <v>0</v>
      </c>
      <c r="EZ18" s="11">
        <f t="shared" si="37"/>
        <v>0</v>
      </c>
      <c r="FA18" s="28">
        <f t="shared" si="38"/>
        <v>0</v>
      </c>
      <c r="FB18" s="13"/>
      <c r="FC18" s="14"/>
      <c r="FD18" s="14"/>
      <c r="FE18" s="14"/>
    </row>
    <row r="19" spans="1:161" s="6" customFormat="1" ht="15" customHeight="1">
      <c r="A19" s="6" t="s">
        <v>49</v>
      </c>
      <c r="B19" s="6" t="s">
        <v>84</v>
      </c>
      <c r="C19" s="7" t="s">
        <v>3</v>
      </c>
      <c r="D19" s="15" t="s">
        <v>31</v>
      </c>
      <c r="E19" s="9">
        <v>62700</v>
      </c>
      <c r="F19" s="48">
        <f t="shared" si="39"/>
        <v>30</v>
      </c>
      <c r="G19" s="49">
        <v>2</v>
      </c>
      <c r="H19" s="10"/>
      <c r="I19" s="10"/>
      <c r="J19" s="10"/>
      <c r="K19" s="10"/>
      <c r="L19" s="10"/>
      <c r="M19" s="10">
        <f t="shared" si="0"/>
        <v>0</v>
      </c>
      <c r="N19" s="41">
        <f t="shared" si="1"/>
        <v>0</v>
      </c>
      <c r="O19" s="26"/>
      <c r="P19" s="53">
        <v>2</v>
      </c>
      <c r="Q19" s="10"/>
      <c r="R19" s="10"/>
      <c r="S19" s="10"/>
      <c r="T19" s="10"/>
      <c r="U19" s="10"/>
      <c r="V19" s="10">
        <f t="shared" si="2"/>
        <v>0</v>
      </c>
      <c r="W19" s="11">
        <f t="shared" si="3"/>
        <v>0</v>
      </c>
      <c r="X19" s="26"/>
      <c r="Y19" s="53">
        <v>2</v>
      </c>
      <c r="Z19" s="10"/>
      <c r="AA19" s="10"/>
      <c r="AB19" s="10"/>
      <c r="AC19" s="10"/>
      <c r="AD19" s="10"/>
      <c r="AE19" s="10">
        <f t="shared" si="4"/>
        <v>0</v>
      </c>
      <c r="AF19" s="30">
        <f t="shared" si="5"/>
        <v>0</v>
      </c>
      <c r="AG19" s="27"/>
      <c r="AH19" s="50">
        <v>2</v>
      </c>
      <c r="AI19" s="10"/>
      <c r="AJ19" s="10"/>
      <c r="AK19" s="10"/>
      <c r="AL19" s="10"/>
      <c r="AM19" s="10"/>
      <c r="AN19" s="31">
        <f t="shared" si="6"/>
        <v>0</v>
      </c>
      <c r="AO19" s="43">
        <f t="shared" si="7"/>
        <v>0</v>
      </c>
      <c r="AP19" s="26"/>
      <c r="AQ19" s="50">
        <v>2</v>
      </c>
      <c r="AR19" s="10"/>
      <c r="AS19" s="10"/>
      <c r="AT19" s="10"/>
      <c r="AU19" s="10"/>
      <c r="AV19" s="10"/>
      <c r="AW19" s="32">
        <f t="shared" si="8"/>
        <v>0</v>
      </c>
      <c r="AX19" s="43">
        <f t="shared" si="9"/>
        <v>0</v>
      </c>
      <c r="AY19" s="26"/>
      <c r="AZ19" s="50">
        <v>2</v>
      </c>
      <c r="BA19" s="10"/>
      <c r="BB19" s="10"/>
      <c r="BC19" s="10"/>
      <c r="BD19" s="10"/>
      <c r="BE19" s="10"/>
      <c r="BF19" s="10">
        <f t="shared" si="10"/>
        <v>0</v>
      </c>
      <c r="BG19" s="43">
        <f t="shared" si="11"/>
        <v>0</v>
      </c>
      <c r="BH19" s="26"/>
      <c r="BI19" s="50">
        <v>2</v>
      </c>
      <c r="BJ19" s="10"/>
      <c r="BK19" s="10"/>
      <c r="BL19" s="10"/>
      <c r="BM19" s="10"/>
      <c r="BN19" s="10"/>
      <c r="BO19" s="10">
        <f t="shared" si="12"/>
        <v>0</v>
      </c>
      <c r="BP19" s="11">
        <f t="shared" si="13"/>
        <v>0</v>
      </c>
      <c r="BQ19" s="26"/>
      <c r="BR19" s="50">
        <v>2</v>
      </c>
      <c r="BS19" s="10"/>
      <c r="BT19" s="10"/>
      <c r="BU19" s="10"/>
      <c r="BV19" s="10"/>
      <c r="BW19" s="10"/>
      <c r="BX19" s="10">
        <f t="shared" si="14"/>
        <v>0</v>
      </c>
      <c r="BY19" s="11">
        <f t="shared" si="15"/>
        <v>0</v>
      </c>
      <c r="BZ19" s="26"/>
      <c r="CA19" s="50">
        <v>2</v>
      </c>
      <c r="CB19" s="10"/>
      <c r="CC19" s="10"/>
      <c r="CD19" s="10"/>
      <c r="CE19" s="10"/>
      <c r="CF19" s="10"/>
      <c r="CG19" s="10">
        <f t="shared" si="16"/>
        <v>0</v>
      </c>
      <c r="CH19" s="11">
        <f t="shared" si="17"/>
        <v>0</v>
      </c>
      <c r="CI19" s="26"/>
      <c r="CJ19" s="50">
        <v>2</v>
      </c>
      <c r="CK19" s="10"/>
      <c r="CL19" s="10"/>
      <c r="CM19" s="10"/>
      <c r="CN19" s="10"/>
      <c r="CO19" s="10"/>
      <c r="CP19" s="10">
        <f t="shared" si="18"/>
        <v>0</v>
      </c>
      <c r="CQ19" s="11">
        <f t="shared" si="19"/>
        <v>0</v>
      </c>
      <c r="CR19" s="26"/>
      <c r="CS19" s="50">
        <v>2</v>
      </c>
      <c r="CT19" s="10"/>
      <c r="CU19" s="10"/>
      <c r="CV19" s="10"/>
      <c r="CW19" s="10"/>
      <c r="CX19" s="10"/>
      <c r="CY19" s="10">
        <f t="shared" si="20"/>
        <v>0</v>
      </c>
      <c r="CZ19" s="30">
        <f t="shared" si="21"/>
        <v>0</v>
      </c>
      <c r="DA19" s="26"/>
      <c r="DB19" s="50">
        <v>2</v>
      </c>
      <c r="DC19" s="10"/>
      <c r="DD19" s="10"/>
      <c r="DE19" s="10"/>
      <c r="DF19" s="10"/>
      <c r="DG19" s="10"/>
      <c r="DH19" s="31">
        <f t="shared" si="22"/>
        <v>0</v>
      </c>
      <c r="DI19" s="10">
        <f t="shared" si="23"/>
        <v>0</v>
      </c>
      <c r="DJ19" s="26"/>
      <c r="DK19" s="50">
        <v>2</v>
      </c>
      <c r="DL19" s="10"/>
      <c r="DM19" s="10"/>
      <c r="DN19" s="10"/>
      <c r="DO19" s="10"/>
      <c r="DP19" s="10"/>
      <c r="DQ19" s="32">
        <f t="shared" si="24"/>
        <v>0</v>
      </c>
      <c r="DR19" s="10">
        <f t="shared" si="25"/>
        <v>0</v>
      </c>
      <c r="DS19" s="26"/>
      <c r="DT19" s="50">
        <v>2</v>
      </c>
      <c r="DU19" s="10"/>
      <c r="DV19" s="10"/>
      <c r="DW19" s="10"/>
      <c r="DX19" s="10"/>
      <c r="DY19" s="10"/>
      <c r="DZ19" s="10">
        <f t="shared" si="26"/>
        <v>0</v>
      </c>
      <c r="EA19" s="11">
        <f t="shared" si="27"/>
        <v>0</v>
      </c>
      <c r="EB19" s="26"/>
      <c r="EC19" s="50">
        <v>2</v>
      </c>
      <c r="ED19" s="10"/>
      <c r="EE19" s="10"/>
      <c r="EF19" s="10"/>
      <c r="EG19" s="10"/>
      <c r="EH19" s="10"/>
      <c r="EI19" s="10">
        <f t="shared" si="28"/>
        <v>0</v>
      </c>
      <c r="EJ19" s="11">
        <f t="shared" si="29"/>
        <v>0</v>
      </c>
      <c r="EK19" s="26"/>
      <c r="EL19" s="10"/>
      <c r="EM19" s="10"/>
      <c r="EN19" s="10"/>
      <c r="EO19" s="10"/>
      <c r="EP19" s="10"/>
      <c r="EQ19" s="10">
        <f t="shared" si="30"/>
        <v>0</v>
      </c>
      <c r="ER19" s="11">
        <f t="shared" si="40"/>
        <v>0</v>
      </c>
      <c r="ES19" s="12">
        <f t="shared" si="31"/>
        <v>30</v>
      </c>
      <c r="ET19" s="12">
        <f t="shared" si="41"/>
        <v>0</v>
      </c>
      <c r="EU19" s="12">
        <f t="shared" si="32"/>
        <v>0</v>
      </c>
      <c r="EV19" s="12">
        <f t="shared" si="33"/>
        <v>0</v>
      </c>
      <c r="EW19" s="12">
        <f t="shared" si="34"/>
        <v>0</v>
      </c>
      <c r="EX19" s="12">
        <f t="shared" si="35"/>
        <v>0</v>
      </c>
      <c r="EY19" s="10">
        <f t="shared" si="36"/>
        <v>0</v>
      </c>
      <c r="EZ19" s="11">
        <f t="shared" si="37"/>
        <v>0</v>
      </c>
      <c r="FA19" s="28">
        <f t="shared" si="38"/>
        <v>0</v>
      </c>
      <c r="FB19" s="13"/>
      <c r="FC19" s="14"/>
      <c r="FD19" s="14"/>
      <c r="FE19" s="14"/>
    </row>
    <row r="20" spans="1:161" s="6" customFormat="1" ht="15" customHeight="1">
      <c r="A20" s="6" t="s">
        <v>50</v>
      </c>
      <c r="B20" s="6" t="s">
        <v>70</v>
      </c>
      <c r="C20" s="7" t="s">
        <v>3</v>
      </c>
      <c r="D20" s="15" t="s">
        <v>32</v>
      </c>
      <c r="E20" s="9">
        <v>66000</v>
      </c>
      <c r="F20" s="48">
        <f t="shared" si="39"/>
        <v>255</v>
      </c>
      <c r="G20" s="49">
        <v>7.5</v>
      </c>
      <c r="H20" s="10"/>
      <c r="I20" s="10"/>
      <c r="J20" s="10"/>
      <c r="K20" s="10"/>
      <c r="L20" s="10"/>
      <c r="M20" s="10">
        <f t="shared" si="0"/>
        <v>0</v>
      </c>
      <c r="N20" s="41">
        <f t="shared" si="1"/>
        <v>0</v>
      </c>
      <c r="O20" s="26"/>
      <c r="P20" s="53">
        <v>15</v>
      </c>
      <c r="Q20" s="10"/>
      <c r="R20" s="10"/>
      <c r="S20" s="10"/>
      <c r="T20" s="10"/>
      <c r="U20" s="10"/>
      <c r="V20" s="10">
        <f t="shared" si="2"/>
        <v>0</v>
      </c>
      <c r="W20" s="11">
        <f t="shared" si="3"/>
        <v>0</v>
      </c>
      <c r="X20" s="26"/>
      <c r="Y20" s="53">
        <v>7.5</v>
      </c>
      <c r="Z20" s="10"/>
      <c r="AA20" s="10"/>
      <c r="AB20" s="10"/>
      <c r="AC20" s="10"/>
      <c r="AD20" s="10"/>
      <c r="AE20" s="10">
        <f t="shared" si="4"/>
        <v>0</v>
      </c>
      <c r="AF20" s="30">
        <f t="shared" si="5"/>
        <v>0</v>
      </c>
      <c r="AG20" s="27"/>
      <c r="AH20" s="50">
        <v>7.5</v>
      </c>
      <c r="AI20" s="10"/>
      <c r="AJ20" s="10"/>
      <c r="AK20" s="10"/>
      <c r="AL20" s="10"/>
      <c r="AM20" s="10"/>
      <c r="AN20" s="31">
        <f t="shared" si="6"/>
        <v>0</v>
      </c>
      <c r="AO20" s="43">
        <f t="shared" si="7"/>
        <v>0</v>
      </c>
      <c r="AP20" s="26"/>
      <c r="AQ20" s="50">
        <v>7.5</v>
      </c>
      <c r="AR20" s="10"/>
      <c r="AS20" s="10"/>
      <c r="AT20" s="10"/>
      <c r="AU20" s="10"/>
      <c r="AV20" s="10"/>
      <c r="AW20" s="32">
        <f t="shared" si="8"/>
        <v>0</v>
      </c>
      <c r="AX20" s="43">
        <f t="shared" si="9"/>
        <v>0</v>
      </c>
      <c r="AY20" s="26"/>
      <c r="AZ20" s="50">
        <v>7.5</v>
      </c>
      <c r="BA20" s="10"/>
      <c r="BB20" s="10"/>
      <c r="BC20" s="10"/>
      <c r="BD20" s="10"/>
      <c r="BE20" s="10"/>
      <c r="BF20" s="10">
        <f t="shared" si="10"/>
        <v>0</v>
      </c>
      <c r="BG20" s="43">
        <f t="shared" si="11"/>
        <v>0</v>
      </c>
      <c r="BH20" s="26"/>
      <c r="BI20" s="50">
        <v>22.5</v>
      </c>
      <c r="BJ20" s="10"/>
      <c r="BK20" s="10"/>
      <c r="BL20" s="10"/>
      <c r="BM20" s="10"/>
      <c r="BN20" s="10"/>
      <c r="BO20" s="10">
        <f t="shared" si="12"/>
        <v>0</v>
      </c>
      <c r="BP20" s="11">
        <f t="shared" si="13"/>
        <v>0</v>
      </c>
      <c r="BQ20" s="26"/>
      <c r="BR20" s="50">
        <v>15</v>
      </c>
      <c r="BS20" s="10"/>
      <c r="BT20" s="10"/>
      <c r="BU20" s="10"/>
      <c r="BV20" s="10"/>
      <c r="BW20" s="10"/>
      <c r="BX20" s="10">
        <f t="shared" si="14"/>
        <v>0</v>
      </c>
      <c r="BY20" s="11">
        <f t="shared" si="15"/>
        <v>0</v>
      </c>
      <c r="BZ20" s="26"/>
      <c r="CA20" s="50">
        <v>75</v>
      </c>
      <c r="CB20" s="10"/>
      <c r="CC20" s="10"/>
      <c r="CD20" s="10"/>
      <c r="CE20" s="10"/>
      <c r="CF20" s="10"/>
      <c r="CG20" s="10">
        <f t="shared" si="16"/>
        <v>0</v>
      </c>
      <c r="CH20" s="11">
        <f t="shared" si="17"/>
        <v>0</v>
      </c>
      <c r="CI20" s="26"/>
      <c r="CJ20" s="50">
        <v>15</v>
      </c>
      <c r="CK20" s="10"/>
      <c r="CL20" s="10"/>
      <c r="CM20" s="10"/>
      <c r="CN20" s="10"/>
      <c r="CO20" s="10"/>
      <c r="CP20" s="10">
        <f t="shared" si="18"/>
        <v>0</v>
      </c>
      <c r="CQ20" s="11">
        <f t="shared" si="19"/>
        <v>0</v>
      </c>
      <c r="CR20" s="26"/>
      <c r="CS20" s="50">
        <v>7.5</v>
      </c>
      <c r="CT20" s="10"/>
      <c r="CU20" s="10"/>
      <c r="CV20" s="10"/>
      <c r="CW20" s="10"/>
      <c r="CX20" s="10"/>
      <c r="CY20" s="10">
        <f t="shared" si="20"/>
        <v>0</v>
      </c>
      <c r="CZ20" s="30">
        <f t="shared" si="21"/>
        <v>0</v>
      </c>
      <c r="DA20" s="26"/>
      <c r="DB20" s="50">
        <v>15</v>
      </c>
      <c r="DC20" s="10"/>
      <c r="DD20" s="10"/>
      <c r="DE20" s="10"/>
      <c r="DF20" s="10"/>
      <c r="DG20" s="10"/>
      <c r="DH20" s="31">
        <f t="shared" si="22"/>
        <v>0</v>
      </c>
      <c r="DI20" s="10">
        <f t="shared" si="23"/>
        <v>0</v>
      </c>
      <c r="DJ20" s="26"/>
      <c r="DK20" s="50">
        <v>7.5</v>
      </c>
      <c r="DL20" s="10"/>
      <c r="DM20" s="10"/>
      <c r="DN20" s="10"/>
      <c r="DO20" s="10"/>
      <c r="DP20" s="10"/>
      <c r="DQ20" s="32">
        <f t="shared" si="24"/>
        <v>0</v>
      </c>
      <c r="DR20" s="10">
        <f t="shared" si="25"/>
        <v>0</v>
      </c>
      <c r="DS20" s="26"/>
      <c r="DT20" s="50">
        <v>37.5</v>
      </c>
      <c r="DU20" s="10"/>
      <c r="DV20" s="10"/>
      <c r="DW20" s="10"/>
      <c r="DX20" s="10"/>
      <c r="DY20" s="10"/>
      <c r="DZ20" s="10">
        <f t="shared" si="26"/>
        <v>0</v>
      </c>
      <c r="EA20" s="11">
        <f t="shared" si="27"/>
        <v>0</v>
      </c>
      <c r="EB20" s="26"/>
      <c r="EC20" s="50">
        <v>7.5</v>
      </c>
      <c r="ED20" s="10"/>
      <c r="EE20" s="10"/>
      <c r="EF20" s="10"/>
      <c r="EG20" s="10"/>
      <c r="EH20" s="10"/>
      <c r="EI20" s="10">
        <f t="shared" si="28"/>
        <v>0</v>
      </c>
      <c r="EJ20" s="11">
        <f t="shared" si="29"/>
        <v>0</v>
      </c>
      <c r="EK20" s="26"/>
      <c r="EL20" s="10"/>
      <c r="EM20" s="10"/>
      <c r="EN20" s="10"/>
      <c r="EO20" s="10"/>
      <c r="EP20" s="10"/>
      <c r="EQ20" s="10">
        <f t="shared" si="30"/>
        <v>0</v>
      </c>
      <c r="ER20" s="11">
        <f t="shared" si="40"/>
        <v>0</v>
      </c>
      <c r="ES20" s="12">
        <f t="shared" si="31"/>
        <v>255</v>
      </c>
      <c r="ET20" s="12">
        <f t="shared" si="41"/>
        <v>0</v>
      </c>
      <c r="EU20" s="12">
        <f t="shared" si="32"/>
        <v>0</v>
      </c>
      <c r="EV20" s="12">
        <f t="shared" si="33"/>
        <v>0</v>
      </c>
      <c r="EW20" s="12">
        <f t="shared" si="34"/>
        <v>0</v>
      </c>
      <c r="EX20" s="12">
        <f t="shared" si="35"/>
        <v>0</v>
      </c>
      <c r="EY20" s="10">
        <f t="shared" si="36"/>
        <v>0</v>
      </c>
      <c r="EZ20" s="11">
        <f t="shared" si="37"/>
        <v>0</v>
      </c>
      <c r="FA20" s="28">
        <f t="shared" si="38"/>
        <v>0</v>
      </c>
      <c r="FB20" s="13"/>
      <c r="FC20" s="14"/>
      <c r="FD20" s="14"/>
      <c r="FE20" s="14"/>
    </row>
    <row r="21" spans="1:161" s="6" customFormat="1" ht="15" customHeight="1">
      <c r="A21" s="6" t="s">
        <v>51</v>
      </c>
      <c r="B21" s="6" t="s">
        <v>85</v>
      </c>
      <c r="C21" s="7" t="s">
        <v>3</v>
      </c>
      <c r="D21" s="15" t="s">
        <v>33</v>
      </c>
      <c r="E21" s="9">
        <v>59400</v>
      </c>
      <c r="F21" s="48">
        <f t="shared" si="39"/>
        <v>15</v>
      </c>
      <c r="G21" s="49">
        <v>1</v>
      </c>
      <c r="H21" s="10"/>
      <c r="I21" s="10"/>
      <c r="J21" s="10"/>
      <c r="K21" s="10"/>
      <c r="L21" s="10"/>
      <c r="M21" s="10">
        <f t="shared" si="0"/>
        <v>0</v>
      </c>
      <c r="N21" s="41">
        <f t="shared" si="1"/>
        <v>0</v>
      </c>
      <c r="O21" s="26"/>
      <c r="P21" s="53">
        <v>1</v>
      </c>
      <c r="Q21" s="10"/>
      <c r="R21" s="10"/>
      <c r="S21" s="10"/>
      <c r="T21" s="10"/>
      <c r="U21" s="10"/>
      <c r="V21" s="10">
        <f t="shared" si="2"/>
        <v>0</v>
      </c>
      <c r="W21" s="11">
        <f t="shared" si="3"/>
        <v>0</v>
      </c>
      <c r="X21" s="26"/>
      <c r="Y21" s="53">
        <v>1</v>
      </c>
      <c r="Z21" s="10"/>
      <c r="AA21" s="10"/>
      <c r="AB21" s="10"/>
      <c r="AC21" s="10"/>
      <c r="AD21" s="10"/>
      <c r="AE21" s="10">
        <f t="shared" si="4"/>
        <v>0</v>
      </c>
      <c r="AF21" s="30">
        <f t="shared" si="5"/>
        <v>0</v>
      </c>
      <c r="AG21" s="27"/>
      <c r="AH21" s="50">
        <v>1</v>
      </c>
      <c r="AI21" s="10"/>
      <c r="AJ21" s="10"/>
      <c r="AK21" s="10"/>
      <c r="AL21" s="10"/>
      <c r="AM21" s="10"/>
      <c r="AN21" s="31">
        <f t="shared" si="6"/>
        <v>0</v>
      </c>
      <c r="AO21" s="43">
        <f t="shared" si="7"/>
        <v>0</v>
      </c>
      <c r="AP21" s="26"/>
      <c r="AQ21" s="50">
        <v>1</v>
      </c>
      <c r="AR21" s="10"/>
      <c r="AS21" s="10"/>
      <c r="AT21" s="10"/>
      <c r="AU21" s="10"/>
      <c r="AV21" s="10"/>
      <c r="AW21" s="32">
        <f t="shared" si="8"/>
        <v>0</v>
      </c>
      <c r="AX21" s="43">
        <f t="shared" si="9"/>
        <v>0</v>
      </c>
      <c r="AY21" s="26"/>
      <c r="AZ21" s="50">
        <v>1</v>
      </c>
      <c r="BA21" s="10"/>
      <c r="BB21" s="10"/>
      <c r="BC21" s="10"/>
      <c r="BD21" s="10"/>
      <c r="BE21" s="10"/>
      <c r="BF21" s="10">
        <f t="shared" si="10"/>
        <v>0</v>
      </c>
      <c r="BG21" s="43">
        <f t="shared" si="11"/>
        <v>0</v>
      </c>
      <c r="BH21" s="26"/>
      <c r="BI21" s="50">
        <v>1</v>
      </c>
      <c r="BJ21" s="10"/>
      <c r="BK21" s="10"/>
      <c r="BL21" s="10"/>
      <c r="BM21" s="10"/>
      <c r="BN21" s="10"/>
      <c r="BO21" s="10">
        <f t="shared" si="12"/>
        <v>0</v>
      </c>
      <c r="BP21" s="11">
        <f t="shared" si="13"/>
        <v>0</v>
      </c>
      <c r="BQ21" s="26"/>
      <c r="BR21" s="50">
        <v>1</v>
      </c>
      <c r="BS21" s="10"/>
      <c r="BT21" s="10"/>
      <c r="BU21" s="10"/>
      <c r="BV21" s="10"/>
      <c r="BW21" s="10"/>
      <c r="BX21" s="10">
        <f t="shared" si="14"/>
        <v>0</v>
      </c>
      <c r="BY21" s="11">
        <f t="shared" si="15"/>
        <v>0</v>
      </c>
      <c r="BZ21" s="26"/>
      <c r="CA21" s="50">
        <v>1</v>
      </c>
      <c r="CB21" s="10"/>
      <c r="CC21" s="10"/>
      <c r="CD21" s="10"/>
      <c r="CE21" s="10"/>
      <c r="CF21" s="10"/>
      <c r="CG21" s="10">
        <f t="shared" si="16"/>
        <v>0</v>
      </c>
      <c r="CH21" s="11">
        <f t="shared" si="17"/>
        <v>0</v>
      </c>
      <c r="CI21" s="26"/>
      <c r="CJ21" s="50">
        <v>1</v>
      </c>
      <c r="CK21" s="10"/>
      <c r="CL21" s="10"/>
      <c r="CM21" s="10"/>
      <c r="CN21" s="10"/>
      <c r="CO21" s="10"/>
      <c r="CP21" s="10">
        <f t="shared" si="18"/>
        <v>0</v>
      </c>
      <c r="CQ21" s="11">
        <f t="shared" si="19"/>
        <v>0</v>
      </c>
      <c r="CR21" s="26"/>
      <c r="CS21" s="50">
        <v>1</v>
      </c>
      <c r="CT21" s="10"/>
      <c r="CU21" s="10"/>
      <c r="CV21" s="10"/>
      <c r="CW21" s="10"/>
      <c r="CX21" s="10"/>
      <c r="CY21" s="10">
        <f t="shared" si="20"/>
        <v>0</v>
      </c>
      <c r="CZ21" s="30">
        <f t="shared" si="21"/>
        <v>0</v>
      </c>
      <c r="DA21" s="26"/>
      <c r="DB21" s="50">
        <v>1</v>
      </c>
      <c r="DC21" s="10"/>
      <c r="DD21" s="10"/>
      <c r="DE21" s="10"/>
      <c r="DF21" s="10"/>
      <c r="DG21" s="10"/>
      <c r="DH21" s="31">
        <f t="shared" si="22"/>
        <v>0</v>
      </c>
      <c r="DI21" s="10">
        <f t="shared" si="23"/>
        <v>0</v>
      </c>
      <c r="DJ21" s="26"/>
      <c r="DK21" s="50">
        <v>1</v>
      </c>
      <c r="DL21" s="10"/>
      <c r="DM21" s="10"/>
      <c r="DN21" s="10"/>
      <c r="DO21" s="10"/>
      <c r="DP21" s="10"/>
      <c r="DQ21" s="32">
        <f t="shared" si="24"/>
        <v>0</v>
      </c>
      <c r="DR21" s="10">
        <f t="shared" si="25"/>
        <v>0</v>
      </c>
      <c r="DS21" s="26"/>
      <c r="DT21" s="50">
        <v>1</v>
      </c>
      <c r="DU21" s="10"/>
      <c r="DV21" s="10"/>
      <c r="DW21" s="10"/>
      <c r="DX21" s="10"/>
      <c r="DY21" s="10"/>
      <c r="DZ21" s="10">
        <f t="shared" si="26"/>
        <v>0</v>
      </c>
      <c r="EA21" s="11">
        <f t="shared" si="27"/>
        <v>0</v>
      </c>
      <c r="EB21" s="26"/>
      <c r="EC21" s="50">
        <v>1</v>
      </c>
      <c r="ED21" s="10"/>
      <c r="EE21" s="10"/>
      <c r="EF21" s="10"/>
      <c r="EG21" s="10"/>
      <c r="EH21" s="10"/>
      <c r="EI21" s="10">
        <f t="shared" si="28"/>
        <v>0</v>
      </c>
      <c r="EJ21" s="11">
        <f t="shared" si="29"/>
        <v>0</v>
      </c>
      <c r="EK21" s="26"/>
      <c r="EL21" s="10"/>
      <c r="EM21" s="10"/>
      <c r="EN21" s="10"/>
      <c r="EO21" s="10"/>
      <c r="EP21" s="10"/>
      <c r="EQ21" s="10">
        <f t="shared" si="30"/>
        <v>0</v>
      </c>
      <c r="ER21" s="11">
        <f t="shared" si="40"/>
        <v>0</v>
      </c>
      <c r="ES21" s="12">
        <f t="shared" si="31"/>
        <v>15</v>
      </c>
      <c r="ET21" s="12">
        <f t="shared" si="41"/>
        <v>0</v>
      </c>
      <c r="EU21" s="12">
        <f t="shared" si="32"/>
        <v>0</v>
      </c>
      <c r="EV21" s="12">
        <f t="shared" si="33"/>
        <v>0</v>
      </c>
      <c r="EW21" s="12">
        <f t="shared" si="34"/>
        <v>0</v>
      </c>
      <c r="EX21" s="12">
        <f t="shared" si="35"/>
        <v>0</v>
      </c>
      <c r="EY21" s="10">
        <f t="shared" si="36"/>
        <v>0</v>
      </c>
      <c r="EZ21" s="11">
        <f t="shared" si="37"/>
        <v>0</v>
      </c>
      <c r="FA21" s="28">
        <f t="shared" si="38"/>
        <v>0</v>
      </c>
      <c r="FB21" s="13"/>
      <c r="FC21" s="14"/>
      <c r="FD21" s="14"/>
      <c r="FE21" s="14"/>
    </row>
    <row r="22" spans="1:161" s="6" customFormat="1" ht="15" customHeight="1">
      <c r="A22" s="6" t="s">
        <v>52</v>
      </c>
      <c r="B22" s="6" t="s">
        <v>69</v>
      </c>
      <c r="C22" s="7" t="s">
        <v>3</v>
      </c>
      <c r="D22" s="15" t="s">
        <v>34</v>
      </c>
      <c r="E22" s="9">
        <v>36000</v>
      </c>
      <c r="F22" s="48">
        <f t="shared" si="39"/>
        <v>150</v>
      </c>
      <c r="G22" s="49">
        <v>10</v>
      </c>
      <c r="H22" s="17"/>
      <c r="I22" s="17"/>
      <c r="J22" s="17"/>
      <c r="K22" s="17"/>
      <c r="L22" s="17"/>
      <c r="M22" s="10">
        <f t="shared" si="0"/>
        <v>0</v>
      </c>
      <c r="N22" s="41">
        <f t="shared" si="1"/>
        <v>0</v>
      </c>
      <c r="O22" s="26"/>
      <c r="P22" s="53">
        <v>10</v>
      </c>
      <c r="Q22" s="10"/>
      <c r="R22" s="10"/>
      <c r="S22" s="17"/>
      <c r="T22" s="17"/>
      <c r="U22" s="17"/>
      <c r="V22" s="10">
        <f t="shared" si="2"/>
        <v>0</v>
      </c>
      <c r="W22" s="11">
        <f t="shared" si="3"/>
        <v>0</v>
      </c>
      <c r="X22" s="26"/>
      <c r="Y22" s="53">
        <v>10</v>
      </c>
      <c r="Z22" s="10"/>
      <c r="AA22" s="10"/>
      <c r="AB22" s="10"/>
      <c r="AC22" s="10"/>
      <c r="AD22" s="10"/>
      <c r="AE22" s="10">
        <f t="shared" si="4"/>
        <v>0</v>
      </c>
      <c r="AF22" s="30">
        <f t="shared" si="5"/>
        <v>0</v>
      </c>
      <c r="AG22" s="27"/>
      <c r="AH22" s="50">
        <v>10</v>
      </c>
      <c r="AI22" s="10"/>
      <c r="AJ22" s="17"/>
      <c r="AK22" s="17"/>
      <c r="AL22" s="17"/>
      <c r="AM22" s="10"/>
      <c r="AN22" s="31">
        <f t="shared" si="6"/>
        <v>0</v>
      </c>
      <c r="AO22" s="43">
        <f t="shared" si="7"/>
        <v>0</v>
      </c>
      <c r="AP22" s="26"/>
      <c r="AQ22" s="50">
        <v>10</v>
      </c>
      <c r="AR22" s="10"/>
      <c r="AS22" s="17"/>
      <c r="AT22" s="17"/>
      <c r="AU22" s="17"/>
      <c r="AV22" s="10"/>
      <c r="AW22" s="32">
        <f t="shared" si="8"/>
        <v>0</v>
      </c>
      <c r="AX22" s="43">
        <f t="shared" si="9"/>
        <v>0</v>
      </c>
      <c r="AY22" s="26"/>
      <c r="AZ22" s="50">
        <v>10</v>
      </c>
      <c r="BA22" s="10"/>
      <c r="BB22" s="17"/>
      <c r="BC22" s="17"/>
      <c r="BD22" s="17"/>
      <c r="BE22" s="17"/>
      <c r="BF22" s="10">
        <f t="shared" si="10"/>
        <v>0</v>
      </c>
      <c r="BG22" s="43">
        <f t="shared" si="11"/>
        <v>0</v>
      </c>
      <c r="BH22" s="26"/>
      <c r="BI22" s="50">
        <v>10</v>
      </c>
      <c r="BJ22" s="10"/>
      <c r="BK22" s="17"/>
      <c r="BL22" s="17"/>
      <c r="BM22" s="17"/>
      <c r="BN22" s="17"/>
      <c r="BO22" s="10">
        <f t="shared" si="12"/>
        <v>0</v>
      </c>
      <c r="BP22" s="11">
        <f t="shared" si="13"/>
        <v>0</v>
      </c>
      <c r="BQ22" s="26"/>
      <c r="BR22" s="50">
        <v>10</v>
      </c>
      <c r="BS22" s="17"/>
      <c r="BT22" s="17"/>
      <c r="BU22" s="17"/>
      <c r="BV22" s="17"/>
      <c r="BW22" s="17"/>
      <c r="BX22" s="10">
        <f t="shared" si="14"/>
        <v>0</v>
      </c>
      <c r="BY22" s="11">
        <f t="shared" si="15"/>
        <v>0</v>
      </c>
      <c r="BZ22" s="26"/>
      <c r="CA22" s="50">
        <v>10</v>
      </c>
      <c r="CB22" s="10"/>
      <c r="CC22" s="17"/>
      <c r="CD22" s="17"/>
      <c r="CE22" s="17"/>
      <c r="CF22" s="17"/>
      <c r="CG22" s="10">
        <f t="shared" si="16"/>
        <v>0</v>
      </c>
      <c r="CH22" s="11">
        <f t="shared" si="17"/>
        <v>0</v>
      </c>
      <c r="CI22" s="26"/>
      <c r="CJ22" s="50">
        <v>10</v>
      </c>
      <c r="CK22" s="10"/>
      <c r="CL22" s="17"/>
      <c r="CM22" s="17"/>
      <c r="CN22" s="17"/>
      <c r="CO22" s="17"/>
      <c r="CP22" s="10">
        <f t="shared" si="18"/>
        <v>0</v>
      </c>
      <c r="CQ22" s="11">
        <f t="shared" si="19"/>
        <v>0</v>
      </c>
      <c r="CR22" s="26"/>
      <c r="CS22" s="50">
        <v>10</v>
      </c>
      <c r="CT22" s="10"/>
      <c r="CU22" s="10"/>
      <c r="CV22" s="10"/>
      <c r="CW22" s="10"/>
      <c r="CX22" s="10"/>
      <c r="CY22" s="10">
        <f t="shared" si="20"/>
        <v>0</v>
      </c>
      <c r="CZ22" s="30">
        <f t="shared" si="21"/>
        <v>0</v>
      </c>
      <c r="DA22" s="26"/>
      <c r="DB22" s="50">
        <v>10</v>
      </c>
      <c r="DC22" s="10"/>
      <c r="DD22" s="17"/>
      <c r="DE22" s="17"/>
      <c r="DF22" s="17"/>
      <c r="DG22" s="10"/>
      <c r="DH22" s="31">
        <f t="shared" si="22"/>
        <v>0</v>
      </c>
      <c r="DI22" s="10">
        <f t="shared" si="23"/>
        <v>0</v>
      </c>
      <c r="DJ22" s="26"/>
      <c r="DK22" s="50">
        <v>10</v>
      </c>
      <c r="DL22" s="10"/>
      <c r="DM22" s="17"/>
      <c r="DN22" s="17"/>
      <c r="DO22" s="17"/>
      <c r="DP22" s="10"/>
      <c r="DQ22" s="32">
        <f t="shared" si="24"/>
        <v>0</v>
      </c>
      <c r="DR22" s="10">
        <f t="shared" si="25"/>
        <v>0</v>
      </c>
      <c r="DS22" s="26"/>
      <c r="DT22" s="50">
        <v>10</v>
      </c>
      <c r="DU22" s="10"/>
      <c r="DV22" s="17"/>
      <c r="DW22" s="17"/>
      <c r="DX22" s="17"/>
      <c r="DY22" s="17"/>
      <c r="DZ22" s="10">
        <f t="shared" si="26"/>
        <v>0</v>
      </c>
      <c r="EA22" s="11">
        <f t="shared" si="27"/>
        <v>0</v>
      </c>
      <c r="EB22" s="26"/>
      <c r="EC22" s="50">
        <v>10</v>
      </c>
      <c r="ED22" s="10"/>
      <c r="EE22" s="17"/>
      <c r="EF22" s="17"/>
      <c r="EG22" s="17"/>
      <c r="EH22" s="17"/>
      <c r="EI22" s="10">
        <f t="shared" si="28"/>
        <v>0</v>
      </c>
      <c r="EJ22" s="11">
        <f t="shared" si="29"/>
        <v>0</v>
      </c>
      <c r="EK22" s="26"/>
      <c r="EL22" s="10"/>
      <c r="EM22" s="17"/>
      <c r="EN22" s="17"/>
      <c r="EO22" s="17"/>
      <c r="EP22" s="17"/>
      <c r="EQ22" s="10">
        <f t="shared" si="30"/>
        <v>0</v>
      </c>
      <c r="ER22" s="11">
        <f t="shared" si="40"/>
        <v>0</v>
      </c>
      <c r="ES22" s="12">
        <f t="shared" si="31"/>
        <v>150</v>
      </c>
      <c r="ET22" s="12">
        <f t="shared" si="41"/>
        <v>0</v>
      </c>
      <c r="EU22" s="12">
        <f t="shared" si="32"/>
        <v>0</v>
      </c>
      <c r="EV22" s="12">
        <f t="shared" si="33"/>
        <v>0</v>
      </c>
      <c r="EW22" s="12">
        <f t="shared" si="34"/>
        <v>0</v>
      </c>
      <c r="EX22" s="12">
        <f t="shared" si="35"/>
        <v>0</v>
      </c>
      <c r="EY22" s="10">
        <f t="shared" si="36"/>
        <v>0</v>
      </c>
      <c r="EZ22" s="11">
        <f t="shared" si="37"/>
        <v>0</v>
      </c>
      <c r="FA22" s="28">
        <f t="shared" si="38"/>
        <v>0</v>
      </c>
      <c r="FB22" s="13"/>
      <c r="FC22" s="14"/>
      <c r="FD22" s="14"/>
      <c r="FE22" s="14"/>
    </row>
    <row r="23" spans="1:161" s="6" customFormat="1" ht="15" customHeight="1" thickBot="1">
      <c r="A23" s="6" t="s">
        <v>53</v>
      </c>
      <c r="B23" s="6" t="s">
        <v>86</v>
      </c>
      <c r="C23" s="7" t="s">
        <v>3</v>
      </c>
      <c r="D23" s="16" t="s">
        <v>35</v>
      </c>
      <c r="E23" s="9">
        <v>69000</v>
      </c>
      <c r="F23" s="48">
        <f t="shared" si="39"/>
        <v>15</v>
      </c>
      <c r="G23" s="49">
        <v>1</v>
      </c>
      <c r="H23" s="17"/>
      <c r="I23" s="17"/>
      <c r="J23" s="17"/>
      <c r="K23" s="17"/>
      <c r="L23" s="17"/>
      <c r="M23" s="10">
        <f t="shared" si="0"/>
        <v>0</v>
      </c>
      <c r="N23" s="41">
        <f t="shared" si="1"/>
        <v>0</v>
      </c>
      <c r="O23" s="26"/>
      <c r="P23" s="53">
        <v>1</v>
      </c>
      <c r="Q23" s="10"/>
      <c r="R23" s="10"/>
      <c r="S23" s="17"/>
      <c r="T23" s="17"/>
      <c r="U23" s="17"/>
      <c r="V23" s="10">
        <f t="shared" si="2"/>
        <v>0</v>
      </c>
      <c r="W23" s="11">
        <f t="shared" si="3"/>
        <v>0</v>
      </c>
      <c r="X23" s="26"/>
      <c r="Y23" s="53">
        <v>1</v>
      </c>
      <c r="Z23" s="10"/>
      <c r="AA23" s="10"/>
      <c r="AB23" s="10"/>
      <c r="AC23" s="10"/>
      <c r="AD23" s="10"/>
      <c r="AE23" s="10">
        <f t="shared" si="4"/>
        <v>0</v>
      </c>
      <c r="AF23" s="30">
        <f t="shared" si="5"/>
        <v>0</v>
      </c>
      <c r="AG23" s="27"/>
      <c r="AH23" s="50">
        <v>1</v>
      </c>
      <c r="AI23" s="10"/>
      <c r="AJ23" s="17"/>
      <c r="AK23" s="17"/>
      <c r="AL23" s="17"/>
      <c r="AM23" s="10"/>
      <c r="AN23" s="31">
        <f t="shared" si="6"/>
        <v>0</v>
      </c>
      <c r="AO23" s="43">
        <f t="shared" si="7"/>
        <v>0</v>
      </c>
      <c r="AP23" s="26"/>
      <c r="AQ23" s="50">
        <v>1</v>
      </c>
      <c r="AR23" s="10"/>
      <c r="AS23" s="17"/>
      <c r="AT23" s="17"/>
      <c r="AU23" s="17"/>
      <c r="AV23" s="10"/>
      <c r="AW23" s="32">
        <f t="shared" si="8"/>
        <v>0</v>
      </c>
      <c r="AX23" s="43">
        <f t="shared" si="9"/>
        <v>0</v>
      </c>
      <c r="AY23" s="26"/>
      <c r="AZ23" s="50">
        <v>1</v>
      </c>
      <c r="BA23" s="10"/>
      <c r="BB23" s="17"/>
      <c r="BC23" s="17"/>
      <c r="BD23" s="17"/>
      <c r="BE23" s="17"/>
      <c r="BF23" s="10">
        <f t="shared" si="10"/>
        <v>0</v>
      </c>
      <c r="BG23" s="43">
        <f t="shared" si="11"/>
        <v>0</v>
      </c>
      <c r="BH23" s="26"/>
      <c r="BI23" s="50">
        <v>1</v>
      </c>
      <c r="BJ23" s="10"/>
      <c r="BK23" s="17"/>
      <c r="BL23" s="17"/>
      <c r="BM23" s="17"/>
      <c r="BN23" s="17"/>
      <c r="BO23" s="10">
        <f t="shared" si="12"/>
        <v>0</v>
      </c>
      <c r="BP23" s="11">
        <f t="shared" si="13"/>
        <v>0</v>
      </c>
      <c r="BQ23" s="26"/>
      <c r="BR23" s="50">
        <v>1</v>
      </c>
      <c r="BS23" s="17"/>
      <c r="BT23" s="17"/>
      <c r="BU23" s="17"/>
      <c r="BV23" s="17"/>
      <c r="BW23" s="17"/>
      <c r="BX23" s="10">
        <f t="shared" si="14"/>
        <v>0</v>
      </c>
      <c r="BY23" s="11">
        <f t="shared" si="15"/>
        <v>0</v>
      </c>
      <c r="BZ23" s="26"/>
      <c r="CA23" s="50">
        <v>1</v>
      </c>
      <c r="CB23" s="10"/>
      <c r="CC23" s="17"/>
      <c r="CD23" s="17"/>
      <c r="CE23" s="17"/>
      <c r="CF23" s="17"/>
      <c r="CG23" s="10">
        <f t="shared" si="16"/>
        <v>0</v>
      </c>
      <c r="CH23" s="11">
        <f t="shared" si="17"/>
        <v>0</v>
      </c>
      <c r="CI23" s="26"/>
      <c r="CJ23" s="50">
        <v>1</v>
      </c>
      <c r="CK23" s="10"/>
      <c r="CL23" s="17"/>
      <c r="CM23" s="17"/>
      <c r="CN23" s="17"/>
      <c r="CO23" s="17"/>
      <c r="CP23" s="10">
        <f t="shared" si="18"/>
        <v>0</v>
      </c>
      <c r="CQ23" s="11">
        <f t="shared" si="19"/>
        <v>0</v>
      </c>
      <c r="CR23" s="26"/>
      <c r="CS23" s="50">
        <v>1</v>
      </c>
      <c r="CT23" s="10"/>
      <c r="CU23" s="10"/>
      <c r="CV23" s="10"/>
      <c r="CW23" s="10"/>
      <c r="CX23" s="10"/>
      <c r="CY23" s="10">
        <f t="shared" si="20"/>
        <v>0</v>
      </c>
      <c r="CZ23" s="30">
        <f t="shared" si="21"/>
        <v>0</v>
      </c>
      <c r="DA23" s="26"/>
      <c r="DB23" s="50">
        <v>1</v>
      </c>
      <c r="DC23" s="10"/>
      <c r="DD23" s="17"/>
      <c r="DE23" s="17"/>
      <c r="DF23" s="17"/>
      <c r="DG23" s="10"/>
      <c r="DH23" s="31">
        <f t="shared" si="22"/>
        <v>0</v>
      </c>
      <c r="DI23" s="10">
        <f t="shared" si="23"/>
        <v>0</v>
      </c>
      <c r="DJ23" s="26"/>
      <c r="DK23" s="50">
        <v>1</v>
      </c>
      <c r="DL23" s="10"/>
      <c r="DM23" s="17"/>
      <c r="DN23" s="17"/>
      <c r="DO23" s="17"/>
      <c r="DP23" s="10"/>
      <c r="DQ23" s="32">
        <f t="shared" si="24"/>
        <v>0</v>
      </c>
      <c r="DR23" s="10">
        <f t="shared" si="25"/>
        <v>0</v>
      </c>
      <c r="DS23" s="26"/>
      <c r="DT23" s="50">
        <v>1</v>
      </c>
      <c r="DU23" s="10"/>
      <c r="DV23" s="17"/>
      <c r="DW23" s="17"/>
      <c r="DX23" s="17"/>
      <c r="DY23" s="17"/>
      <c r="DZ23" s="10">
        <f t="shared" si="26"/>
        <v>0</v>
      </c>
      <c r="EA23" s="11">
        <f t="shared" si="27"/>
        <v>0</v>
      </c>
      <c r="EB23" s="26"/>
      <c r="EC23" s="50">
        <v>1</v>
      </c>
      <c r="ED23" s="10"/>
      <c r="EE23" s="17"/>
      <c r="EF23" s="17"/>
      <c r="EG23" s="17"/>
      <c r="EH23" s="17"/>
      <c r="EI23" s="10">
        <f t="shared" si="28"/>
        <v>0</v>
      </c>
      <c r="EJ23" s="11">
        <f t="shared" si="29"/>
        <v>0</v>
      </c>
      <c r="EK23" s="26"/>
      <c r="EL23" s="10"/>
      <c r="EM23" s="17"/>
      <c r="EN23" s="17"/>
      <c r="EO23" s="17"/>
      <c r="EP23" s="17"/>
      <c r="EQ23" s="10">
        <f t="shared" si="30"/>
        <v>0</v>
      </c>
      <c r="ER23" s="11">
        <f t="shared" si="40"/>
        <v>0</v>
      </c>
      <c r="ES23" s="12">
        <f t="shared" si="31"/>
        <v>15</v>
      </c>
      <c r="ET23" s="12">
        <f t="shared" si="41"/>
        <v>0</v>
      </c>
      <c r="EU23" s="12">
        <f t="shared" si="32"/>
        <v>0</v>
      </c>
      <c r="EV23" s="12">
        <f t="shared" si="33"/>
        <v>0</v>
      </c>
      <c r="EW23" s="12">
        <f t="shared" si="34"/>
        <v>0</v>
      </c>
      <c r="EX23" s="12">
        <f t="shared" si="35"/>
        <v>0</v>
      </c>
      <c r="EY23" s="10">
        <f t="shared" si="36"/>
        <v>0</v>
      </c>
      <c r="EZ23" s="11">
        <f t="shared" si="37"/>
        <v>0</v>
      </c>
      <c r="FA23" s="28">
        <f t="shared" si="38"/>
        <v>0</v>
      </c>
      <c r="FB23" s="13"/>
      <c r="FC23" s="14"/>
      <c r="FD23" s="14"/>
      <c r="FE23" s="14"/>
    </row>
    <row r="24" spans="1:161" s="6" customFormat="1" ht="15" customHeight="1">
      <c r="C24" s="7" t="s">
        <v>3</v>
      </c>
      <c r="D24" s="18" t="s">
        <v>36</v>
      </c>
      <c r="E24" s="18"/>
      <c r="F24" s="34">
        <f t="shared" ref="F24" si="42">+((F4*$E4)+(F6*$E6)+(F8*$E8)+(F10*$E10)+(F11*$E11)+(F14*$E14))/1000000</f>
        <v>914.66399999999999</v>
      </c>
      <c r="G24" s="19">
        <f>+((G4*$E4)+(G6*$E6)+(G8*$E8)+(G10*$E10)+(G11*$E11)+(G13*$E13))/1000000</f>
        <v>34.951999999999998</v>
      </c>
      <c r="H24" s="19">
        <f>+((H4*$E4)+(H6*$E6)+(H8*$E8)+(H10*$E10)+(H11*$E11)+(H13*$E13))/1000000</f>
        <v>0</v>
      </c>
      <c r="I24" s="19">
        <f t="shared" ref="I24:M24" si="43">+((I4*$E4)+(I6*$E6)+(I8*$E8)+(I10*$E10)+(I11*$E11)+(I13*$E13))/1000000</f>
        <v>0</v>
      </c>
      <c r="J24" s="19">
        <f t="shared" si="43"/>
        <v>0</v>
      </c>
      <c r="K24" s="19">
        <f t="shared" si="43"/>
        <v>0</v>
      </c>
      <c r="L24" s="19">
        <f t="shared" si="43"/>
        <v>0</v>
      </c>
      <c r="M24" s="19">
        <f t="shared" si="43"/>
        <v>0</v>
      </c>
      <c r="N24" s="41">
        <f t="shared" si="1"/>
        <v>0</v>
      </c>
      <c r="O24" s="29">
        <f>+((O4*$E4)+(O6*$E6)+(O8*$E8)+(O10*$E10)+(O11*$E11)+(O14*$E14))/1000000</f>
        <v>0</v>
      </c>
      <c r="P24" s="19">
        <f>+((P4*$E4)+(P6*$E6)+(P8*$E8)+(P10*$E10)+(P11*$E11)+(P13*$E13))/1000000</f>
        <v>10.4</v>
      </c>
      <c r="Q24" s="19">
        <f>+((Q4*$E4)+(Q6*$E6)+(Q8*$E8)+(Q10*$E10)+(Q11*$E11)+(Q13*$E13))/1000000</f>
        <v>0</v>
      </c>
      <c r="R24" s="19">
        <f t="shared" ref="R24:V24" si="44">+((R4*$E4)+(R6*$E6)+(R8*$E8)+(R10*$E10)+(R11*$E11)+(R13*$E13))/1000000</f>
        <v>0</v>
      </c>
      <c r="S24" s="19">
        <f t="shared" si="44"/>
        <v>0</v>
      </c>
      <c r="T24" s="19">
        <f t="shared" si="44"/>
        <v>0</v>
      </c>
      <c r="U24" s="19">
        <f t="shared" si="44"/>
        <v>0</v>
      </c>
      <c r="V24" s="19">
        <f t="shared" si="44"/>
        <v>0</v>
      </c>
      <c r="W24" s="19">
        <f t="shared" si="3"/>
        <v>0</v>
      </c>
      <c r="X24" s="19">
        <f t="shared" ref="X24" si="45">+((X4*$E4)+(X6*$E6)+(X8*$E8)+(X10*$E10)+(X11*$E11)+(X14*$E14))/1000000</f>
        <v>0.75600000000000001</v>
      </c>
      <c r="Y24" s="19">
        <f>+((Y4*$E4)+(Y6*$E6)+(Y8*$E8)+(Y10*$E10)+(Y11*$E11)+(Y13*$E13))/1000000</f>
        <v>4.8559999999999999</v>
      </c>
      <c r="Z24" s="19">
        <f>+((Z4*$E4)+(Z6*$E6)+(Z8*$E8)+(Z10*$E10)+(Z11*$E11)+(Z13*$E13))/1000000</f>
        <v>0</v>
      </c>
      <c r="AA24" s="19">
        <f t="shared" ref="AA24:AE24" si="46">+((AA4*$E4)+(AA6*$E6)+(AA8*$E8)+(AA10*$E10)+(AA11*$E11)+(AA13*$E13))/1000000</f>
        <v>0</v>
      </c>
      <c r="AB24" s="19">
        <f t="shared" si="46"/>
        <v>0</v>
      </c>
      <c r="AC24" s="19">
        <f t="shared" si="46"/>
        <v>0</v>
      </c>
      <c r="AD24" s="19">
        <f t="shared" si="46"/>
        <v>0</v>
      </c>
      <c r="AE24" s="19">
        <f t="shared" si="46"/>
        <v>0</v>
      </c>
      <c r="AF24" s="19">
        <f t="shared" si="5"/>
        <v>0</v>
      </c>
      <c r="AG24" s="19">
        <f t="shared" ref="AG24:CI24" si="47">+((AG4*$E4)+(AG6*$E6)+(AG8*$E8)+(AG10*$E10)+(AG11*$E11)+(AG14*$E14))/1000000</f>
        <v>0</v>
      </c>
      <c r="AH24" s="19">
        <f>+((AH4*$E4)+(AH6*$E6)+(AH8*$E8)+(AH10*$E10)+(AH11*$E11)+(AH13*$E13))/1000000</f>
        <v>121.28</v>
      </c>
      <c r="AI24" s="19">
        <f>+((AI4*$E4)+(AI6*$E6)+(AI8*$E8)+(AI10*$E10)+(AI11*$E11)+(AI13*$E13))/1000000</f>
        <v>0</v>
      </c>
      <c r="AJ24" s="19">
        <f t="shared" ref="AJ24:AN24" si="48">+((AJ4*$E4)+(AJ6*$E6)+(AJ8*$E8)+(AJ10*$E10)+(AJ11*$E11)+(AJ13*$E13))/1000000</f>
        <v>0</v>
      </c>
      <c r="AK24" s="19">
        <f t="shared" si="48"/>
        <v>0</v>
      </c>
      <c r="AL24" s="19">
        <f t="shared" si="48"/>
        <v>0</v>
      </c>
      <c r="AM24" s="19">
        <f t="shared" si="48"/>
        <v>0</v>
      </c>
      <c r="AN24" s="19">
        <f t="shared" si="48"/>
        <v>0</v>
      </c>
      <c r="AO24" s="19">
        <f t="shared" si="7"/>
        <v>0</v>
      </c>
      <c r="AP24" s="19">
        <f t="shared" si="47"/>
        <v>0</v>
      </c>
      <c r="AQ24" s="19">
        <f>+((AQ4*$E4)+(AQ6*$E6)+(AQ8*$E8)+(AQ10*$E10)+(AQ11*$E11)+(AQ13*$E13))/1000000</f>
        <v>48.415999999999997</v>
      </c>
      <c r="AR24" s="19">
        <f>+((AR4*$E4)+(AR6*$E6)+(AR8*$E8)+(AR10*$E10)+(AR11*$E11)+(AR13*$E13))/1000000</f>
        <v>0</v>
      </c>
      <c r="AS24" s="19">
        <f t="shared" ref="AS24:AW24" si="49">+((AS4*$E4)+(AS6*$E6)+(AS8*$E8)+(AS10*$E10)+(AS11*$E11)+(AS13*$E13))/1000000</f>
        <v>0</v>
      </c>
      <c r="AT24" s="19">
        <f t="shared" si="49"/>
        <v>0</v>
      </c>
      <c r="AU24" s="19">
        <f t="shared" si="49"/>
        <v>0</v>
      </c>
      <c r="AV24" s="19">
        <f t="shared" si="49"/>
        <v>0</v>
      </c>
      <c r="AW24" s="19">
        <f t="shared" si="49"/>
        <v>0</v>
      </c>
      <c r="AX24" s="19">
        <f t="shared" si="9"/>
        <v>0</v>
      </c>
      <c r="AY24" s="19">
        <f t="shared" si="47"/>
        <v>0</v>
      </c>
      <c r="AZ24" s="19">
        <f>+((AZ4*$E4)+(AZ6*$E6)+(AZ8*$E8)+(AZ10*$E10)+(AZ11*$E11)+(AZ13*$E13))/1000000</f>
        <v>9.6080000000000005</v>
      </c>
      <c r="BA24" s="19">
        <f>+((BA4*$E4)+(BA6*$E6)+(BA8*$E8)+(BA10*$E10)+(BA11*$E11)+(BA13*$E13))/1000000</f>
        <v>0</v>
      </c>
      <c r="BB24" s="19">
        <f t="shared" ref="BB24:BF24" si="50">+((BB4*$E4)+(BB6*$E6)+(BB8*$E8)+(BB10*$E10)+(BB11*$E11)+(BB13*$E13))/1000000</f>
        <v>0</v>
      </c>
      <c r="BC24" s="19">
        <f t="shared" si="50"/>
        <v>0</v>
      </c>
      <c r="BD24" s="19">
        <f t="shared" si="50"/>
        <v>0</v>
      </c>
      <c r="BE24" s="19">
        <f t="shared" si="50"/>
        <v>0</v>
      </c>
      <c r="BF24" s="19">
        <f t="shared" si="50"/>
        <v>0</v>
      </c>
      <c r="BG24" s="19">
        <f t="shared" si="11"/>
        <v>0</v>
      </c>
      <c r="BH24" s="19">
        <f t="shared" si="47"/>
        <v>0</v>
      </c>
      <c r="BI24" s="19">
        <f>+((BI4*$E4)+(BI6*$E6)+(BI8*$E8)+(BI10*$E10)+(BI11*$E11)+(BI13*$E13))/1000000</f>
        <v>164.048</v>
      </c>
      <c r="BJ24" s="19">
        <f>+((BJ4*$E4)+(BJ6*$E6)+(BJ8*$E8)+(BJ10*$E10)+(BJ11*$E11)+(BJ13*$E13))/1000000</f>
        <v>0</v>
      </c>
      <c r="BK24" s="19">
        <f t="shared" ref="BK24:BO24" si="51">+((BK4*$E4)+(BK6*$E6)+(BK8*$E8)+(BK10*$E10)+(BK11*$E11)+(BK13*$E13))/1000000</f>
        <v>0</v>
      </c>
      <c r="BL24" s="19">
        <f t="shared" si="51"/>
        <v>0</v>
      </c>
      <c r="BM24" s="19">
        <f t="shared" si="51"/>
        <v>0</v>
      </c>
      <c r="BN24" s="19">
        <f t="shared" si="51"/>
        <v>0</v>
      </c>
      <c r="BO24" s="19">
        <f t="shared" si="51"/>
        <v>0</v>
      </c>
      <c r="BP24" s="19">
        <f t="shared" si="13"/>
        <v>0</v>
      </c>
      <c r="BQ24" s="19">
        <f t="shared" si="47"/>
        <v>0</v>
      </c>
      <c r="BR24" s="19">
        <f>+((BR4*$E4)+(BR6*$E6)+(BR8*$E8)+(BR10*$E10)+(BR11*$E11)+(BR13*$E13))/1000000</f>
        <v>4.8559999999999999</v>
      </c>
      <c r="BS24" s="19">
        <f>+((BS4*$E4)+(BS6*$E6)+(BS8*$E8)+(BS10*$E10)+(BS11*$E11)+(BS13*$E13))/1000000</f>
        <v>0</v>
      </c>
      <c r="BT24" s="19">
        <f t="shared" ref="BT24:BX24" si="52">+((BT4*$E4)+(BT6*$E6)+(BT8*$E8)+(BT10*$E10)+(BT11*$E11)+(BT13*$E13))/1000000</f>
        <v>0</v>
      </c>
      <c r="BU24" s="19">
        <f t="shared" si="52"/>
        <v>0</v>
      </c>
      <c r="BV24" s="19">
        <f t="shared" si="52"/>
        <v>0</v>
      </c>
      <c r="BW24" s="19">
        <f t="shared" si="52"/>
        <v>0</v>
      </c>
      <c r="BX24" s="19">
        <f t="shared" si="52"/>
        <v>0</v>
      </c>
      <c r="BY24" s="19">
        <f t="shared" si="15"/>
        <v>0</v>
      </c>
      <c r="BZ24" s="19">
        <f t="shared" si="47"/>
        <v>0</v>
      </c>
      <c r="CA24" s="19">
        <f>+((CA4*$E4)+(CA6*$E6)+(CA8*$E8)+(CA10*$E10)+(CA11*$E11)+(CA13*$E13))/1000000</f>
        <v>118.04</v>
      </c>
      <c r="CB24" s="19">
        <f>+((CB4*$E4)+(CB6*$E6)+(CB8*$E8)+(CB10*$E10)+(CB11*$E11)+(CB13*$E13))/1000000</f>
        <v>0</v>
      </c>
      <c r="CC24" s="19">
        <f t="shared" ref="CC24:CG24" si="53">+((CC4*$E4)+(CC6*$E6)+(CC8*$E8)+(CC10*$E10)+(CC11*$E11)+(CC13*$E13))/1000000</f>
        <v>0</v>
      </c>
      <c r="CD24" s="19">
        <f t="shared" si="53"/>
        <v>0</v>
      </c>
      <c r="CE24" s="19">
        <f t="shared" si="53"/>
        <v>0</v>
      </c>
      <c r="CF24" s="19">
        <f t="shared" si="53"/>
        <v>0</v>
      </c>
      <c r="CG24" s="19">
        <f t="shared" si="53"/>
        <v>0</v>
      </c>
      <c r="CH24" s="19">
        <f t="shared" si="17"/>
        <v>0</v>
      </c>
      <c r="CI24" s="19">
        <f t="shared" si="47"/>
        <v>0</v>
      </c>
      <c r="CJ24" s="19">
        <f>+((CJ4*$E4)+(CJ6*$E6)+(CJ8*$E8)+(CJ10*$E10)+(CJ11*$E11)+(CJ13*$E13))/1000000</f>
        <v>110.19199999999999</v>
      </c>
      <c r="CK24" s="19">
        <f>+((CK4*$E4)+(CK6*$E6)+(CK8*$E8)+(CK10*$E10)+(CK11*$E11)+(CK13*$E13))/1000000</f>
        <v>0</v>
      </c>
      <c r="CL24" s="19">
        <f t="shared" ref="CL24:CP24" si="54">+((CL4*$E4)+(CL6*$E6)+(CL8*$E8)+(CL10*$E10)+(CL11*$E11)+(CL13*$E13))/1000000</f>
        <v>0</v>
      </c>
      <c r="CM24" s="19">
        <f t="shared" si="54"/>
        <v>0</v>
      </c>
      <c r="CN24" s="19">
        <f t="shared" si="54"/>
        <v>0</v>
      </c>
      <c r="CO24" s="19">
        <f t="shared" si="54"/>
        <v>0</v>
      </c>
      <c r="CP24" s="19">
        <f t="shared" si="54"/>
        <v>0</v>
      </c>
      <c r="CQ24" s="19">
        <f t="shared" si="19"/>
        <v>0</v>
      </c>
      <c r="CR24" s="19">
        <f t="shared" ref="CR24:EW24" si="55">+((CR4*$E4)+(CR6*$E6)+(CR8*$E8)+(CR10*$E10)+(CR11*$E11)+(CR14*$E14))/1000000</f>
        <v>0</v>
      </c>
      <c r="CS24" s="19">
        <f>+((CS4*$E4)+(CS6*$E6)+(CS8*$E8)+(CS10*$E10)+(CS11*$E11)+(CS13*$E13))/1000000</f>
        <v>45.247999999999998</v>
      </c>
      <c r="CT24" s="19">
        <f>+((CT4*$E4)+(CT6*$E6)+(CT8*$E8)+(CT10*$E10)+(CT11*$E11)+(CT13*$E13))/1000000</f>
        <v>0</v>
      </c>
      <c r="CU24" s="19">
        <f t="shared" ref="CU24:CY24" si="56">+((CU4*$E4)+(CU6*$E6)+(CU8*$E8)+(CU10*$E10)+(CU11*$E11)+(CU13*$E13))/1000000</f>
        <v>0</v>
      </c>
      <c r="CV24" s="19">
        <f t="shared" si="56"/>
        <v>0</v>
      </c>
      <c r="CW24" s="19">
        <f t="shared" si="56"/>
        <v>0</v>
      </c>
      <c r="CX24" s="19">
        <f t="shared" si="56"/>
        <v>0</v>
      </c>
      <c r="CY24" s="19">
        <f t="shared" si="56"/>
        <v>0</v>
      </c>
      <c r="CZ24" s="19">
        <f t="shared" si="21"/>
        <v>0</v>
      </c>
      <c r="DA24" s="19">
        <f t="shared" si="55"/>
        <v>0</v>
      </c>
      <c r="DB24" s="19">
        <f>+((DB4*$E4)+(DB6*$E6)+(DB8*$E8)+(DB10*$E10)+(DB11*$E11)+(DB13*$E13))/1000000</f>
        <v>99.103999999999999</v>
      </c>
      <c r="DC24" s="19">
        <f>+((DC4*$E4)+(DC6*$E6)+(DC8*$E8)+(DC10*$E10)+(DC11*$E11)+(DC13*$E13))/1000000</f>
        <v>0</v>
      </c>
      <c r="DD24" s="19">
        <f t="shared" ref="DD24:DH24" si="57">+((DD4*$E4)+(DD6*$E6)+(DD8*$E8)+(DD10*$E10)+(DD11*$E11)+(DD13*$E13))/1000000</f>
        <v>0</v>
      </c>
      <c r="DE24" s="19">
        <f t="shared" si="57"/>
        <v>0</v>
      </c>
      <c r="DF24" s="19">
        <f t="shared" si="57"/>
        <v>0</v>
      </c>
      <c r="DG24" s="19">
        <f t="shared" si="57"/>
        <v>0</v>
      </c>
      <c r="DH24" s="19">
        <f t="shared" si="57"/>
        <v>0</v>
      </c>
      <c r="DI24" s="19">
        <f t="shared" si="23"/>
        <v>0</v>
      </c>
      <c r="DJ24" s="19">
        <f t="shared" si="55"/>
        <v>0</v>
      </c>
      <c r="DK24" s="19">
        <f>+((DK4*$E4)+(DK6*$E6)+(DK8*$E8)+(DK10*$E10)+(DK11*$E11)+(DK13*$E13))/1000000</f>
        <v>27.824000000000002</v>
      </c>
      <c r="DL24" s="19">
        <f>+((DL4*$E4)+(DL6*$E6)+(DL8*$E8)+(DL10*$E10)+(DL11*$E11)+(DL13*$E13))/1000000</f>
        <v>0</v>
      </c>
      <c r="DM24" s="19">
        <f t="shared" ref="DM24:DQ24" si="58">+((DM4*$E4)+(DM6*$E6)+(DM8*$E8)+(DM10*$E10)+(DM11*$E11)+(DM13*$E13))/1000000</f>
        <v>0</v>
      </c>
      <c r="DN24" s="19">
        <f t="shared" si="58"/>
        <v>0</v>
      </c>
      <c r="DO24" s="19">
        <f t="shared" si="58"/>
        <v>0</v>
      </c>
      <c r="DP24" s="19">
        <f t="shared" si="58"/>
        <v>0</v>
      </c>
      <c r="DQ24" s="19">
        <f t="shared" si="58"/>
        <v>0</v>
      </c>
      <c r="DR24" s="19">
        <f t="shared" si="25"/>
        <v>0</v>
      </c>
      <c r="DS24" s="19">
        <f t="shared" si="55"/>
        <v>0</v>
      </c>
      <c r="DT24" s="19">
        <f>+((DT4*$E4)+(DT6*$E6)+(DT8*$E8)+(DT10*$E10)+(DT11*$E11)+(DT13*$E13))/1000000</f>
        <v>101.48</v>
      </c>
      <c r="DU24" s="19">
        <f>+((DU4*$E4)+(DU6*$E6)+(DU8*$E8)+(DU10*$E10)+(DU11*$E11)+(DU13*$E13))/1000000</f>
        <v>0</v>
      </c>
      <c r="DV24" s="19">
        <f t="shared" ref="DV24:DZ24" si="59">+((DV4*$E4)+(DV6*$E6)+(DV8*$E8)+(DV10*$E10)+(DV11*$E11)+(DV13*$E13))/1000000</f>
        <v>0</v>
      </c>
      <c r="DW24" s="19">
        <f t="shared" si="59"/>
        <v>0</v>
      </c>
      <c r="DX24" s="19">
        <f t="shared" si="59"/>
        <v>0</v>
      </c>
      <c r="DY24" s="19">
        <f t="shared" si="59"/>
        <v>0</v>
      </c>
      <c r="DZ24" s="19">
        <f t="shared" si="59"/>
        <v>0</v>
      </c>
      <c r="EA24" s="19">
        <f t="shared" si="27"/>
        <v>0</v>
      </c>
      <c r="EB24" s="19">
        <f t="shared" ref="EB24" si="60">+((EB4*$E4)+(EB6*$E6)+(EB8*$E8)+(EB10*$E10)+(EB11*$E11)+(EB14*$E14))/1000000</f>
        <v>0</v>
      </c>
      <c r="EC24" s="19">
        <f>+((EC4*$E4)+(EC6*$E6)+(EC8*$E8)+(EC10*$E10)+(EC11*$E11)+(EC13*$E13))/1000000</f>
        <v>14.36</v>
      </c>
      <c r="ED24" s="19">
        <f>+((ED4*$E4)+(ED6*$E6)+(ED8*$E8)+(ED10*$E10)+(ED11*$E11)+(ED13*$E13))/1000000</f>
        <v>0</v>
      </c>
      <c r="EE24" s="19">
        <f t="shared" ref="EE24:EI24" si="61">+((EE4*$E4)+(EE6*$E6)+(EE8*$E8)+(EE10*$E10)+(EE11*$E11)+(EE13*$E13))/1000000</f>
        <v>0</v>
      </c>
      <c r="EF24" s="19">
        <f t="shared" si="61"/>
        <v>0</v>
      </c>
      <c r="EG24" s="19">
        <f t="shared" si="61"/>
        <v>0</v>
      </c>
      <c r="EH24" s="19">
        <f t="shared" si="61"/>
        <v>0</v>
      </c>
      <c r="EI24" s="19">
        <f t="shared" si="61"/>
        <v>0</v>
      </c>
      <c r="EJ24" s="19">
        <f t="shared" si="29"/>
        <v>0</v>
      </c>
      <c r="EK24" s="19">
        <f t="shared" si="55"/>
        <v>0</v>
      </c>
      <c r="EL24" s="19">
        <f t="shared" si="55"/>
        <v>0</v>
      </c>
      <c r="EM24" s="19">
        <f t="shared" si="55"/>
        <v>0</v>
      </c>
      <c r="EN24" s="19">
        <f t="shared" si="55"/>
        <v>0</v>
      </c>
      <c r="EO24" s="19">
        <f t="shared" si="55"/>
        <v>0</v>
      </c>
      <c r="EP24" s="19">
        <f t="shared" si="55"/>
        <v>0</v>
      </c>
      <c r="EQ24" s="19">
        <f t="shared" si="55"/>
        <v>0</v>
      </c>
      <c r="ER24" s="19" t="e">
        <f t="shared" si="55"/>
        <v>#DIV/0!</v>
      </c>
      <c r="ES24" s="19">
        <f t="shared" si="55"/>
        <v>914.66399999999999</v>
      </c>
      <c r="ET24" s="19">
        <f t="shared" si="55"/>
        <v>0</v>
      </c>
      <c r="EU24" s="19">
        <f t="shared" si="55"/>
        <v>0</v>
      </c>
      <c r="EV24" s="19">
        <f t="shared" si="55"/>
        <v>0</v>
      </c>
      <c r="EW24" s="19">
        <f t="shared" si="55"/>
        <v>0</v>
      </c>
      <c r="EX24" s="19">
        <f t="shared" ref="EX24:FE24" si="62">+((EX4*$E4)+(EX6*$E6)+(EX8*$E8)+(EX10*$E10)+(EX11*$E11)+(EX14*$E14))/1000000</f>
        <v>0</v>
      </c>
      <c r="EY24" s="19">
        <f t="shared" si="62"/>
        <v>0</v>
      </c>
      <c r="EZ24" s="19" t="e">
        <f t="shared" ref="EZ24" si="63">+((EZ4*$E4)+(EZ6*$E6)+(EZ8*$E8)+(EZ10*$E10)+(EZ11*$E11)+(EZ14*$E14))/1000000</f>
        <v>#DIV/0!</v>
      </c>
      <c r="FA24" s="19">
        <f t="shared" si="62"/>
        <v>0</v>
      </c>
      <c r="FB24" s="19">
        <f t="shared" si="62"/>
        <v>0</v>
      </c>
      <c r="FC24" s="19">
        <f t="shared" si="62"/>
        <v>0</v>
      </c>
      <c r="FD24" s="19">
        <f t="shared" si="62"/>
        <v>0</v>
      </c>
      <c r="FE24" s="19">
        <f t="shared" si="62"/>
        <v>0</v>
      </c>
    </row>
    <row r="25" spans="1:161" s="6" customFormat="1" ht="15" customHeight="1">
      <c r="C25" s="7" t="s">
        <v>3</v>
      </c>
      <c r="D25" s="20" t="s">
        <v>37</v>
      </c>
      <c r="E25" s="20"/>
      <c r="F25" s="35">
        <f t="shared" ref="F25" si="64">+(F16*$E16)/1000000</f>
        <v>26.1</v>
      </c>
      <c r="G25" s="19">
        <f t="shared" ref="G25:H25" si="65">+(G16*$E16)/1000000</f>
        <v>3.15</v>
      </c>
      <c r="H25" s="19">
        <f t="shared" si="65"/>
        <v>0</v>
      </c>
      <c r="I25" s="19">
        <f t="shared" ref="I25:M25" si="66">+(I16*$E16)/1000000</f>
        <v>0</v>
      </c>
      <c r="J25" s="19">
        <f t="shared" si="66"/>
        <v>0</v>
      </c>
      <c r="K25" s="19">
        <f t="shared" si="66"/>
        <v>0</v>
      </c>
      <c r="L25" s="19">
        <f t="shared" si="66"/>
        <v>0</v>
      </c>
      <c r="M25" s="19">
        <f t="shared" si="66"/>
        <v>0</v>
      </c>
      <c r="N25" s="41">
        <f t="shared" si="1"/>
        <v>0</v>
      </c>
      <c r="O25" s="29">
        <f>+(O16*$E16)/1000000</f>
        <v>0</v>
      </c>
      <c r="P25" s="19">
        <f t="shared" ref="P25:V25" si="67">+(P16*$E16)/1000000</f>
        <v>1.35</v>
      </c>
      <c r="Q25" s="19">
        <f t="shared" si="67"/>
        <v>0</v>
      </c>
      <c r="R25" s="19">
        <f t="shared" si="67"/>
        <v>0</v>
      </c>
      <c r="S25" s="19">
        <f t="shared" si="67"/>
        <v>0</v>
      </c>
      <c r="T25" s="19">
        <f t="shared" si="67"/>
        <v>0</v>
      </c>
      <c r="U25" s="19">
        <f t="shared" si="67"/>
        <v>0</v>
      </c>
      <c r="V25" s="19">
        <f t="shared" si="67"/>
        <v>0</v>
      </c>
      <c r="W25" s="19">
        <f t="shared" si="3"/>
        <v>0</v>
      </c>
      <c r="X25" s="19">
        <f t="shared" ref="X25:AE25" si="68">+(X16*$E16)/1000000</f>
        <v>0</v>
      </c>
      <c r="Y25" s="19">
        <f t="shared" si="68"/>
        <v>0.9</v>
      </c>
      <c r="Z25" s="19">
        <f t="shared" si="68"/>
        <v>0</v>
      </c>
      <c r="AA25" s="19">
        <f t="shared" si="68"/>
        <v>0</v>
      </c>
      <c r="AB25" s="19">
        <f t="shared" si="68"/>
        <v>0</v>
      </c>
      <c r="AC25" s="19">
        <f t="shared" si="68"/>
        <v>0</v>
      </c>
      <c r="AD25" s="19">
        <f t="shared" si="68"/>
        <v>0</v>
      </c>
      <c r="AE25" s="19">
        <f t="shared" si="68"/>
        <v>0</v>
      </c>
      <c r="AF25" s="19">
        <f t="shared" si="5"/>
        <v>0</v>
      </c>
      <c r="AG25" s="19">
        <f t="shared" ref="AG25:CK25" si="69">+(AG16*$E16)/1000000</f>
        <v>0</v>
      </c>
      <c r="AH25" s="19">
        <f t="shared" si="69"/>
        <v>3.15</v>
      </c>
      <c r="AI25" s="19">
        <f t="shared" si="69"/>
        <v>0</v>
      </c>
      <c r="AJ25" s="19">
        <f t="shared" si="69"/>
        <v>0</v>
      </c>
      <c r="AK25" s="19">
        <f t="shared" si="69"/>
        <v>0</v>
      </c>
      <c r="AL25" s="19">
        <f t="shared" si="69"/>
        <v>0</v>
      </c>
      <c r="AM25" s="19">
        <f t="shared" si="69"/>
        <v>0</v>
      </c>
      <c r="AN25" s="19">
        <f t="shared" si="69"/>
        <v>0</v>
      </c>
      <c r="AO25" s="19">
        <f t="shared" si="7"/>
        <v>0</v>
      </c>
      <c r="AP25" s="19">
        <f t="shared" si="69"/>
        <v>0</v>
      </c>
      <c r="AQ25" s="19">
        <f t="shared" si="69"/>
        <v>1.35</v>
      </c>
      <c r="AR25" s="19">
        <f t="shared" si="69"/>
        <v>0</v>
      </c>
      <c r="AS25" s="19">
        <f t="shared" si="69"/>
        <v>0</v>
      </c>
      <c r="AT25" s="19">
        <f t="shared" si="69"/>
        <v>0</v>
      </c>
      <c r="AU25" s="19">
        <f t="shared" si="69"/>
        <v>0</v>
      </c>
      <c r="AV25" s="19">
        <f t="shared" si="69"/>
        <v>0</v>
      </c>
      <c r="AW25" s="19">
        <f t="shared" si="69"/>
        <v>0</v>
      </c>
      <c r="AX25" s="19">
        <f t="shared" si="9"/>
        <v>0</v>
      </c>
      <c r="AY25" s="19">
        <f t="shared" si="69"/>
        <v>0</v>
      </c>
      <c r="AZ25" s="19">
        <f t="shared" si="69"/>
        <v>3.15</v>
      </c>
      <c r="BA25" s="19">
        <f t="shared" si="69"/>
        <v>0</v>
      </c>
      <c r="BB25" s="19">
        <f t="shared" si="69"/>
        <v>0</v>
      </c>
      <c r="BC25" s="19">
        <f t="shared" si="69"/>
        <v>0</v>
      </c>
      <c r="BD25" s="19">
        <f t="shared" si="69"/>
        <v>0</v>
      </c>
      <c r="BE25" s="19">
        <f t="shared" si="69"/>
        <v>0</v>
      </c>
      <c r="BF25" s="19">
        <f t="shared" si="69"/>
        <v>0</v>
      </c>
      <c r="BG25" s="19">
        <f t="shared" si="11"/>
        <v>0</v>
      </c>
      <c r="BH25" s="19">
        <f t="shared" si="69"/>
        <v>0</v>
      </c>
      <c r="BI25" s="19">
        <f t="shared" si="69"/>
        <v>1.8</v>
      </c>
      <c r="BJ25" s="19">
        <f t="shared" si="69"/>
        <v>0</v>
      </c>
      <c r="BK25" s="19">
        <f t="shared" si="69"/>
        <v>0</v>
      </c>
      <c r="BL25" s="19">
        <f t="shared" si="69"/>
        <v>0</v>
      </c>
      <c r="BM25" s="19">
        <f t="shared" si="69"/>
        <v>0</v>
      </c>
      <c r="BN25" s="19">
        <f t="shared" si="69"/>
        <v>0</v>
      </c>
      <c r="BO25" s="19">
        <f t="shared" si="69"/>
        <v>0</v>
      </c>
      <c r="BP25" s="19">
        <f t="shared" si="13"/>
        <v>0</v>
      </c>
      <c r="BQ25" s="19">
        <f t="shared" si="69"/>
        <v>0</v>
      </c>
      <c r="BR25" s="19">
        <f t="shared" si="69"/>
        <v>1.35</v>
      </c>
      <c r="BS25" s="19">
        <f t="shared" si="69"/>
        <v>0</v>
      </c>
      <c r="BT25" s="19">
        <f t="shared" si="69"/>
        <v>0</v>
      </c>
      <c r="BU25" s="19">
        <f t="shared" si="69"/>
        <v>0</v>
      </c>
      <c r="BV25" s="19">
        <f t="shared" si="69"/>
        <v>0</v>
      </c>
      <c r="BW25" s="19">
        <f t="shared" si="69"/>
        <v>0</v>
      </c>
      <c r="BX25" s="19">
        <f t="shared" si="69"/>
        <v>0</v>
      </c>
      <c r="BY25" s="19">
        <f t="shared" si="15"/>
        <v>0</v>
      </c>
      <c r="BZ25" s="19">
        <f t="shared" si="69"/>
        <v>0</v>
      </c>
      <c r="CA25" s="19">
        <f t="shared" si="69"/>
        <v>0</v>
      </c>
      <c r="CB25" s="19">
        <f t="shared" si="69"/>
        <v>0</v>
      </c>
      <c r="CC25" s="19">
        <f t="shared" si="69"/>
        <v>0</v>
      </c>
      <c r="CD25" s="19">
        <f t="shared" si="69"/>
        <v>0</v>
      </c>
      <c r="CE25" s="19">
        <f t="shared" si="69"/>
        <v>0</v>
      </c>
      <c r="CF25" s="19">
        <f t="shared" si="69"/>
        <v>0</v>
      </c>
      <c r="CG25" s="19">
        <f t="shared" si="69"/>
        <v>0</v>
      </c>
      <c r="CH25" s="19" t="e">
        <f t="shared" si="17"/>
        <v>#DIV/0!</v>
      </c>
      <c r="CI25" s="19">
        <f t="shared" si="69"/>
        <v>0</v>
      </c>
      <c r="CJ25" s="19">
        <f t="shared" si="69"/>
        <v>3.15</v>
      </c>
      <c r="CK25" s="19">
        <f t="shared" si="69"/>
        <v>0</v>
      </c>
      <c r="CL25" s="19">
        <f t="shared" ref="CL25:CP25" si="70">+(CL16*$E16)/1000000</f>
        <v>0</v>
      </c>
      <c r="CM25" s="19">
        <f t="shared" si="70"/>
        <v>0</v>
      </c>
      <c r="CN25" s="19">
        <f t="shared" si="70"/>
        <v>0</v>
      </c>
      <c r="CO25" s="19">
        <f t="shared" si="70"/>
        <v>0</v>
      </c>
      <c r="CP25" s="19">
        <f t="shared" si="70"/>
        <v>0</v>
      </c>
      <c r="CQ25" s="19">
        <f t="shared" si="19"/>
        <v>0</v>
      </c>
      <c r="CR25" s="19">
        <f t="shared" ref="CR25:EW25" si="71">+(CR16*$E16)/1000000</f>
        <v>0</v>
      </c>
      <c r="CS25" s="19">
        <f t="shared" si="71"/>
        <v>0.9</v>
      </c>
      <c r="CT25" s="19">
        <f t="shared" si="71"/>
        <v>0</v>
      </c>
      <c r="CU25" s="19">
        <f t="shared" si="71"/>
        <v>0</v>
      </c>
      <c r="CV25" s="19">
        <f t="shared" si="71"/>
        <v>0</v>
      </c>
      <c r="CW25" s="19">
        <f t="shared" si="71"/>
        <v>0</v>
      </c>
      <c r="CX25" s="19">
        <f t="shared" si="71"/>
        <v>0</v>
      </c>
      <c r="CY25" s="19">
        <f t="shared" si="71"/>
        <v>0</v>
      </c>
      <c r="CZ25" s="19">
        <f t="shared" si="21"/>
        <v>0</v>
      </c>
      <c r="DA25" s="19">
        <f t="shared" si="71"/>
        <v>0</v>
      </c>
      <c r="DB25" s="19">
        <f t="shared" si="71"/>
        <v>1.8</v>
      </c>
      <c r="DC25" s="19">
        <f t="shared" si="71"/>
        <v>0</v>
      </c>
      <c r="DD25" s="19">
        <f t="shared" si="71"/>
        <v>0</v>
      </c>
      <c r="DE25" s="19">
        <f t="shared" si="71"/>
        <v>0</v>
      </c>
      <c r="DF25" s="19">
        <f t="shared" si="71"/>
        <v>0</v>
      </c>
      <c r="DG25" s="19">
        <f t="shared" si="71"/>
        <v>0</v>
      </c>
      <c r="DH25" s="19">
        <f t="shared" si="71"/>
        <v>0</v>
      </c>
      <c r="DI25" s="19">
        <f t="shared" si="23"/>
        <v>0</v>
      </c>
      <c r="DJ25" s="19">
        <f t="shared" si="71"/>
        <v>0</v>
      </c>
      <c r="DK25" s="19">
        <f t="shared" si="71"/>
        <v>1.35</v>
      </c>
      <c r="DL25" s="19">
        <f t="shared" si="71"/>
        <v>0</v>
      </c>
      <c r="DM25" s="19">
        <f t="shared" si="71"/>
        <v>0</v>
      </c>
      <c r="DN25" s="19">
        <f t="shared" si="71"/>
        <v>0</v>
      </c>
      <c r="DO25" s="19">
        <f t="shared" si="71"/>
        <v>0</v>
      </c>
      <c r="DP25" s="19">
        <f t="shared" si="71"/>
        <v>0</v>
      </c>
      <c r="DQ25" s="19">
        <f t="shared" si="71"/>
        <v>0</v>
      </c>
      <c r="DR25" s="19">
        <f t="shared" si="25"/>
        <v>0</v>
      </c>
      <c r="DS25" s="19">
        <f t="shared" si="71"/>
        <v>0</v>
      </c>
      <c r="DT25" s="19">
        <f t="shared" si="71"/>
        <v>1.35</v>
      </c>
      <c r="DU25" s="19">
        <f t="shared" si="71"/>
        <v>0</v>
      </c>
      <c r="DV25" s="19">
        <f t="shared" si="71"/>
        <v>0</v>
      </c>
      <c r="DW25" s="19">
        <f t="shared" si="71"/>
        <v>0</v>
      </c>
      <c r="DX25" s="19">
        <f t="shared" si="71"/>
        <v>0</v>
      </c>
      <c r="DY25" s="19">
        <f t="shared" si="71"/>
        <v>0</v>
      </c>
      <c r="DZ25" s="19">
        <f t="shared" si="71"/>
        <v>0</v>
      </c>
      <c r="EA25" s="19">
        <f t="shared" si="27"/>
        <v>0</v>
      </c>
      <c r="EB25" s="19">
        <f t="shared" ref="EB25" si="72">+(EB16*$E16)/1000000</f>
        <v>0</v>
      </c>
      <c r="EC25" s="19">
        <f t="shared" si="71"/>
        <v>1.35</v>
      </c>
      <c r="ED25" s="19">
        <f t="shared" si="71"/>
        <v>0</v>
      </c>
      <c r="EE25" s="19">
        <f t="shared" si="71"/>
        <v>0</v>
      </c>
      <c r="EF25" s="19">
        <f t="shared" si="71"/>
        <v>0</v>
      </c>
      <c r="EG25" s="19">
        <f t="shared" si="71"/>
        <v>0</v>
      </c>
      <c r="EH25" s="19">
        <f t="shared" si="71"/>
        <v>0</v>
      </c>
      <c r="EI25" s="19">
        <f t="shared" si="71"/>
        <v>0</v>
      </c>
      <c r="EJ25" s="19">
        <f t="shared" si="29"/>
        <v>0</v>
      </c>
      <c r="EK25" s="19">
        <f t="shared" si="71"/>
        <v>0</v>
      </c>
      <c r="EL25" s="19">
        <f t="shared" si="71"/>
        <v>0</v>
      </c>
      <c r="EM25" s="19">
        <f t="shared" si="71"/>
        <v>0</v>
      </c>
      <c r="EN25" s="19">
        <f t="shared" si="71"/>
        <v>0</v>
      </c>
      <c r="EO25" s="19">
        <f t="shared" si="71"/>
        <v>0</v>
      </c>
      <c r="EP25" s="19">
        <f t="shared" si="71"/>
        <v>0</v>
      </c>
      <c r="EQ25" s="19">
        <f t="shared" si="71"/>
        <v>0</v>
      </c>
      <c r="ER25" s="19">
        <f t="shared" si="71"/>
        <v>0</v>
      </c>
      <c r="ES25" s="19">
        <f t="shared" si="71"/>
        <v>26.1</v>
      </c>
      <c r="ET25" s="19">
        <f t="shared" si="71"/>
        <v>0</v>
      </c>
      <c r="EU25" s="19">
        <f t="shared" si="71"/>
        <v>0</v>
      </c>
      <c r="EV25" s="19">
        <f t="shared" si="71"/>
        <v>0</v>
      </c>
      <c r="EW25" s="19">
        <f t="shared" si="71"/>
        <v>0</v>
      </c>
      <c r="EX25" s="19">
        <f t="shared" ref="EX25:FE25" si="73">+(EX16*$E16)/1000000</f>
        <v>0</v>
      </c>
      <c r="EY25" s="19">
        <f t="shared" si="73"/>
        <v>0</v>
      </c>
      <c r="EZ25" s="19">
        <f t="shared" ref="EZ25" si="74">+(EZ16*$E16)/1000000</f>
        <v>0</v>
      </c>
      <c r="FA25" s="19">
        <f t="shared" si="73"/>
        <v>0</v>
      </c>
      <c r="FB25" s="19">
        <f t="shared" si="73"/>
        <v>0</v>
      </c>
      <c r="FC25" s="19">
        <f t="shared" si="73"/>
        <v>0</v>
      </c>
      <c r="FD25" s="19">
        <f t="shared" si="73"/>
        <v>0</v>
      </c>
      <c r="FE25" s="19">
        <f t="shared" si="73"/>
        <v>0</v>
      </c>
    </row>
    <row r="26" spans="1:161" s="6" customFormat="1" ht="15" customHeight="1" thickBot="1">
      <c r="C26" s="7" t="s">
        <v>3</v>
      </c>
      <c r="D26" s="21" t="s">
        <v>38</v>
      </c>
      <c r="E26" s="21"/>
      <c r="F26" s="36">
        <f t="shared" ref="F26" si="75">+((F18*$E18)+(F19*$E19)+(F20*$E20)+(F21*$E21)+(F22*$E22)+(F23*$E23))/1000000</f>
        <v>31.026599999999998</v>
      </c>
      <c r="G26" s="19">
        <f t="shared" ref="G26:H26" si="76">+((G18*$E18)+(G19*$E19)+(G20*$E20)+(G21*$E21)+(G22*$E22)+(G23*$E23))/1000000</f>
        <v>1.4414400000000001</v>
      </c>
      <c r="H26" s="19">
        <f t="shared" si="76"/>
        <v>0</v>
      </c>
      <c r="I26" s="19">
        <f t="shared" ref="I26:M26" si="77">+((I18*$E18)+(I19*$E19)+(I20*$E20)+(I21*$E21)+(I22*$E22)+(I23*$E23))/1000000</f>
        <v>0</v>
      </c>
      <c r="J26" s="19">
        <f t="shared" si="77"/>
        <v>0</v>
      </c>
      <c r="K26" s="19">
        <f t="shared" si="77"/>
        <v>0</v>
      </c>
      <c r="L26" s="19">
        <f t="shared" si="77"/>
        <v>0</v>
      </c>
      <c r="M26" s="19">
        <f t="shared" si="77"/>
        <v>0</v>
      </c>
      <c r="N26" s="41">
        <f t="shared" si="1"/>
        <v>0</v>
      </c>
      <c r="O26" s="29">
        <f>+((O18*$E18)+(O19*$E19)+(O20*$E20)+(O21*$E21)+(O22*$E22)+(O23*$E23))/1000000</f>
        <v>0</v>
      </c>
      <c r="P26" s="19">
        <f t="shared" ref="P26:V26" si="78">+((P18*$E18)+(P19*$E19)+(P20*$E20)+(P21*$E21)+(P22*$E22)+(P23*$E23))/1000000</f>
        <v>1.9364399999999999</v>
      </c>
      <c r="Q26" s="19">
        <f t="shared" si="78"/>
        <v>0</v>
      </c>
      <c r="R26" s="19">
        <f t="shared" si="78"/>
        <v>0</v>
      </c>
      <c r="S26" s="19">
        <f t="shared" si="78"/>
        <v>0</v>
      </c>
      <c r="T26" s="19">
        <f t="shared" si="78"/>
        <v>0</v>
      </c>
      <c r="U26" s="19">
        <f t="shared" si="78"/>
        <v>0</v>
      </c>
      <c r="V26" s="19">
        <f t="shared" si="78"/>
        <v>0</v>
      </c>
      <c r="W26" s="19">
        <f t="shared" si="3"/>
        <v>0</v>
      </c>
      <c r="X26" s="19">
        <f t="shared" ref="X26:AE26" si="79">+((X18*$E18)+(X19*$E19)+(X20*$E20)+(X21*$E21)+(X22*$E22)+(X23*$E23))/1000000</f>
        <v>0</v>
      </c>
      <c r="Y26" s="19">
        <f t="shared" si="79"/>
        <v>1.4414400000000001</v>
      </c>
      <c r="Z26" s="19">
        <f t="shared" si="79"/>
        <v>0</v>
      </c>
      <c r="AA26" s="19">
        <f t="shared" si="79"/>
        <v>0</v>
      </c>
      <c r="AB26" s="19">
        <f t="shared" si="79"/>
        <v>0</v>
      </c>
      <c r="AC26" s="19">
        <f t="shared" si="79"/>
        <v>0</v>
      </c>
      <c r="AD26" s="19">
        <f t="shared" si="79"/>
        <v>0</v>
      </c>
      <c r="AE26" s="19">
        <f t="shared" si="79"/>
        <v>0</v>
      </c>
      <c r="AF26" s="19">
        <f t="shared" si="5"/>
        <v>0</v>
      </c>
      <c r="AG26" s="19">
        <f t="shared" ref="AG26:CK26" si="80">+((AG18*$E18)+(AG19*$E19)+(AG20*$E20)+(AG21*$E21)+(AG22*$E22)+(AG23*$E23))/1000000</f>
        <v>0</v>
      </c>
      <c r="AH26" s="19">
        <f t="shared" si="80"/>
        <v>1.4414400000000001</v>
      </c>
      <c r="AI26" s="19">
        <f t="shared" si="80"/>
        <v>0</v>
      </c>
      <c r="AJ26" s="19">
        <f t="shared" si="80"/>
        <v>0</v>
      </c>
      <c r="AK26" s="19">
        <f t="shared" si="80"/>
        <v>0</v>
      </c>
      <c r="AL26" s="19">
        <f t="shared" si="80"/>
        <v>0</v>
      </c>
      <c r="AM26" s="19">
        <f t="shared" si="80"/>
        <v>0</v>
      </c>
      <c r="AN26" s="19">
        <f t="shared" si="80"/>
        <v>0</v>
      </c>
      <c r="AO26" s="19">
        <f t="shared" si="7"/>
        <v>0</v>
      </c>
      <c r="AP26" s="19">
        <f t="shared" si="80"/>
        <v>0</v>
      </c>
      <c r="AQ26" s="19">
        <f t="shared" si="80"/>
        <v>1.4414400000000001</v>
      </c>
      <c r="AR26" s="19">
        <f t="shared" si="80"/>
        <v>0</v>
      </c>
      <c r="AS26" s="19">
        <f t="shared" si="80"/>
        <v>0</v>
      </c>
      <c r="AT26" s="19">
        <f t="shared" si="80"/>
        <v>0</v>
      </c>
      <c r="AU26" s="19">
        <f t="shared" si="80"/>
        <v>0</v>
      </c>
      <c r="AV26" s="19">
        <f t="shared" si="80"/>
        <v>0</v>
      </c>
      <c r="AW26" s="19">
        <f t="shared" si="80"/>
        <v>0</v>
      </c>
      <c r="AX26" s="19">
        <f t="shared" si="9"/>
        <v>0</v>
      </c>
      <c r="AY26" s="19">
        <f t="shared" si="80"/>
        <v>0</v>
      </c>
      <c r="AZ26" s="19">
        <f t="shared" si="80"/>
        <v>1.4414400000000001</v>
      </c>
      <c r="BA26" s="19">
        <f t="shared" si="80"/>
        <v>0</v>
      </c>
      <c r="BB26" s="19">
        <f t="shared" si="80"/>
        <v>0</v>
      </c>
      <c r="BC26" s="19">
        <f t="shared" si="80"/>
        <v>0</v>
      </c>
      <c r="BD26" s="19">
        <f t="shared" si="80"/>
        <v>0</v>
      </c>
      <c r="BE26" s="19">
        <f t="shared" si="80"/>
        <v>0</v>
      </c>
      <c r="BF26" s="19">
        <f t="shared" si="80"/>
        <v>0</v>
      </c>
      <c r="BG26" s="19">
        <f t="shared" si="11"/>
        <v>0</v>
      </c>
      <c r="BH26" s="19">
        <f t="shared" si="80"/>
        <v>0</v>
      </c>
      <c r="BI26" s="19">
        <f t="shared" si="80"/>
        <v>2.4314399999999998</v>
      </c>
      <c r="BJ26" s="19">
        <f t="shared" si="80"/>
        <v>0</v>
      </c>
      <c r="BK26" s="19">
        <f t="shared" si="80"/>
        <v>0</v>
      </c>
      <c r="BL26" s="19">
        <f t="shared" si="80"/>
        <v>0</v>
      </c>
      <c r="BM26" s="19">
        <f t="shared" si="80"/>
        <v>0</v>
      </c>
      <c r="BN26" s="19">
        <f t="shared" si="80"/>
        <v>0</v>
      </c>
      <c r="BO26" s="19">
        <f t="shared" si="80"/>
        <v>0</v>
      </c>
      <c r="BP26" s="19">
        <f t="shared" si="13"/>
        <v>0</v>
      </c>
      <c r="BQ26" s="19">
        <f t="shared" si="80"/>
        <v>0</v>
      </c>
      <c r="BR26" s="19">
        <f t="shared" si="80"/>
        <v>1.9364399999999999</v>
      </c>
      <c r="BS26" s="19">
        <f t="shared" si="80"/>
        <v>0</v>
      </c>
      <c r="BT26" s="19">
        <f t="shared" si="80"/>
        <v>0</v>
      </c>
      <c r="BU26" s="19">
        <f t="shared" si="80"/>
        <v>0</v>
      </c>
      <c r="BV26" s="19">
        <f t="shared" si="80"/>
        <v>0</v>
      </c>
      <c r="BW26" s="19">
        <f t="shared" si="80"/>
        <v>0</v>
      </c>
      <c r="BX26" s="19">
        <f t="shared" si="80"/>
        <v>0</v>
      </c>
      <c r="BY26" s="19">
        <f t="shared" si="15"/>
        <v>0</v>
      </c>
      <c r="BZ26" s="19">
        <f t="shared" si="80"/>
        <v>0</v>
      </c>
      <c r="CA26" s="19">
        <f t="shared" si="80"/>
        <v>5.8964400000000001</v>
      </c>
      <c r="CB26" s="19">
        <f t="shared" si="80"/>
        <v>0</v>
      </c>
      <c r="CC26" s="19">
        <f t="shared" si="80"/>
        <v>0</v>
      </c>
      <c r="CD26" s="19">
        <f t="shared" si="80"/>
        <v>0</v>
      </c>
      <c r="CE26" s="19">
        <f t="shared" si="80"/>
        <v>0</v>
      </c>
      <c r="CF26" s="19">
        <f t="shared" si="80"/>
        <v>0</v>
      </c>
      <c r="CG26" s="19">
        <f t="shared" si="80"/>
        <v>0</v>
      </c>
      <c r="CH26" s="19">
        <f t="shared" si="17"/>
        <v>0</v>
      </c>
      <c r="CI26" s="19">
        <f t="shared" si="80"/>
        <v>0</v>
      </c>
      <c r="CJ26" s="19">
        <f t="shared" si="80"/>
        <v>1.9364399999999999</v>
      </c>
      <c r="CK26" s="19">
        <f t="shared" si="80"/>
        <v>0</v>
      </c>
      <c r="CL26" s="19">
        <f t="shared" ref="CL26:CP26" si="81">+((CL18*$E18)+(CL19*$E19)+(CL20*$E20)+(CL21*$E21)+(CL22*$E22)+(CL23*$E23))/1000000</f>
        <v>0</v>
      </c>
      <c r="CM26" s="19">
        <f t="shared" si="81"/>
        <v>0</v>
      </c>
      <c r="CN26" s="19">
        <f t="shared" si="81"/>
        <v>0</v>
      </c>
      <c r="CO26" s="19">
        <f t="shared" si="81"/>
        <v>0</v>
      </c>
      <c r="CP26" s="19">
        <f t="shared" si="81"/>
        <v>0</v>
      </c>
      <c r="CQ26" s="19">
        <f t="shared" si="19"/>
        <v>0</v>
      </c>
      <c r="CR26" s="19">
        <f t="shared" ref="CR26:EW26" si="82">+((CR18*$E18)+(CR19*$E19)+(CR20*$E20)+(CR21*$E21)+(CR22*$E22)+(CR23*$E23))/1000000</f>
        <v>0</v>
      </c>
      <c r="CS26" s="19">
        <f t="shared" si="82"/>
        <v>1.4414400000000001</v>
      </c>
      <c r="CT26" s="19">
        <f t="shared" si="82"/>
        <v>0</v>
      </c>
      <c r="CU26" s="19">
        <f t="shared" si="82"/>
        <v>0</v>
      </c>
      <c r="CV26" s="19">
        <f t="shared" si="82"/>
        <v>0</v>
      </c>
      <c r="CW26" s="19">
        <f t="shared" si="82"/>
        <v>0</v>
      </c>
      <c r="CX26" s="19">
        <f t="shared" si="82"/>
        <v>0</v>
      </c>
      <c r="CY26" s="19">
        <f t="shared" si="82"/>
        <v>0</v>
      </c>
      <c r="CZ26" s="19">
        <f t="shared" si="21"/>
        <v>0</v>
      </c>
      <c r="DA26" s="19">
        <f t="shared" si="82"/>
        <v>0</v>
      </c>
      <c r="DB26" s="19">
        <f t="shared" si="82"/>
        <v>1.9364399999999999</v>
      </c>
      <c r="DC26" s="19">
        <f t="shared" si="82"/>
        <v>0</v>
      </c>
      <c r="DD26" s="19">
        <f t="shared" si="82"/>
        <v>0</v>
      </c>
      <c r="DE26" s="19">
        <f t="shared" si="82"/>
        <v>0</v>
      </c>
      <c r="DF26" s="19">
        <f t="shared" si="82"/>
        <v>0</v>
      </c>
      <c r="DG26" s="19">
        <f t="shared" si="82"/>
        <v>0</v>
      </c>
      <c r="DH26" s="19">
        <f t="shared" si="82"/>
        <v>0</v>
      </c>
      <c r="DI26" s="19">
        <f t="shared" si="23"/>
        <v>0</v>
      </c>
      <c r="DJ26" s="19">
        <f t="shared" si="82"/>
        <v>0</v>
      </c>
      <c r="DK26" s="19">
        <f t="shared" si="82"/>
        <v>1.4414400000000001</v>
      </c>
      <c r="DL26" s="19">
        <f t="shared" si="82"/>
        <v>0</v>
      </c>
      <c r="DM26" s="19">
        <f t="shared" si="82"/>
        <v>0</v>
      </c>
      <c r="DN26" s="19">
        <f t="shared" si="82"/>
        <v>0</v>
      </c>
      <c r="DO26" s="19">
        <f t="shared" si="82"/>
        <v>0</v>
      </c>
      <c r="DP26" s="19">
        <f t="shared" si="82"/>
        <v>0</v>
      </c>
      <c r="DQ26" s="19">
        <f t="shared" si="82"/>
        <v>0</v>
      </c>
      <c r="DR26" s="19">
        <f t="shared" si="25"/>
        <v>0</v>
      </c>
      <c r="DS26" s="19">
        <f t="shared" si="82"/>
        <v>0</v>
      </c>
      <c r="DT26" s="19">
        <f t="shared" si="82"/>
        <v>3.42144</v>
      </c>
      <c r="DU26" s="19">
        <f t="shared" si="82"/>
        <v>0</v>
      </c>
      <c r="DV26" s="19">
        <f t="shared" si="82"/>
        <v>0</v>
      </c>
      <c r="DW26" s="19">
        <f t="shared" si="82"/>
        <v>0</v>
      </c>
      <c r="DX26" s="19">
        <f t="shared" si="82"/>
        <v>0</v>
      </c>
      <c r="DY26" s="19">
        <f t="shared" si="82"/>
        <v>0</v>
      </c>
      <c r="DZ26" s="19">
        <f t="shared" si="82"/>
        <v>0</v>
      </c>
      <c r="EA26" s="19">
        <f t="shared" si="27"/>
        <v>0</v>
      </c>
      <c r="EB26" s="19">
        <f t="shared" ref="EB26" si="83">+((EB18*$E18)+(EB19*$E19)+(EB20*$E20)+(EB21*$E21)+(EB22*$E22)+(EB23*$E23))/1000000</f>
        <v>0</v>
      </c>
      <c r="EC26" s="19">
        <f t="shared" si="82"/>
        <v>1.4414400000000001</v>
      </c>
      <c r="ED26" s="19">
        <f t="shared" si="82"/>
        <v>0</v>
      </c>
      <c r="EE26" s="19">
        <f t="shared" si="82"/>
        <v>0</v>
      </c>
      <c r="EF26" s="19">
        <f t="shared" si="82"/>
        <v>0</v>
      </c>
      <c r="EG26" s="19">
        <f t="shared" si="82"/>
        <v>0</v>
      </c>
      <c r="EH26" s="19">
        <f t="shared" si="82"/>
        <v>0</v>
      </c>
      <c r="EI26" s="19">
        <f t="shared" si="82"/>
        <v>0</v>
      </c>
      <c r="EJ26" s="19">
        <f t="shared" si="29"/>
        <v>0</v>
      </c>
      <c r="EK26" s="19">
        <f t="shared" si="82"/>
        <v>0</v>
      </c>
      <c r="EL26" s="19">
        <f t="shared" si="82"/>
        <v>0</v>
      </c>
      <c r="EM26" s="19">
        <f t="shared" si="82"/>
        <v>0</v>
      </c>
      <c r="EN26" s="19">
        <f t="shared" si="82"/>
        <v>0</v>
      </c>
      <c r="EO26" s="19">
        <f t="shared" si="82"/>
        <v>0</v>
      </c>
      <c r="EP26" s="19">
        <f t="shared" si="82"/>
        <v>0</v>
      </c>
      <c r="EQ26" s="19">
        <f t="shared" si="82"/>
        <v>0</v>
      </c>
      <c r="ER26" s="19">
        <f t="shared" si="82"/>
        <v>0</v>
      </c>
      <c r="ES26" s="19">
        <f t="shared" si="82"/>
        <v>31.026599999999998</v>
      </c>
      <c r="ET26" s="19">
        <f t="shared" si="82"/>
        <v>0</v>
      </c>
      <c r="EU26" s="19">
        <f t="shared" si="82"/>
        <v>0</v>
      </c>
      <c r="EV26" s="19">
        <f t="shared" si="82"/>
        <v>0</v>
      </c>
      <c r="EW26" s="19">
        <f t="shared" si="82"/>
        <v>0</v>
      </c>
      <c r="EX26" s="19">
        <f t="shared" ref="EX26:FE26" si="84">+((EX18*$E18)+(EX19*$E19)+(EX20*$E20)+(EX21*$E21)+(EX22*$E22)+(EX23*$E23))/1000000</f>
        <v>0</v>
      </c>
      <c r="EY26" s="19">
        <f t="shared" si="84"/>
        <v>0</v>
      </c>
      <c r="EZ26" s="19">
        <f t="shared" ref="EZ26" si="85">+((EZ18*$E18)+(EZ19*$E19)+(EZ20*$E20)+(EZ21*$E21)+(EZ22*$E22)+(EZ23*$E23))/1000000</f>
        <v>0</v>
      </c>
      <c r="FA26" s="19">
        <f t="shared" si="84"/>
        <v>0</v>
      </c>
      <c r="FB26" s="19">
        <f t="shared" si="84"/>
        <v>0</v>
      </c>
      <c r="FC26" s="19">
        <f t="shared" si="84"/>
        <v>0</v>
      </c>
      <c r="FD26" s="19">
        <f t="shared" si="84"/>
        <v>0</v>
      </c>
      <c r="FE26" s="19">
        <f t="shared" si="84"/>
        <v>0</v>
      </c>
    </row>
    <row r="27" spans="1:161" s="6" customFormat="1" ht="15" customHeight="1" thickBot="1">
      <c r="C27" s="22" t="s">
        <v>3</v>
      </c>
      <c r="D27" s="23" t="s">
        <v>39</v>
      </c>
      <c r="E27" s="23"/>
      <c r="F27" s="37">
        <f t="shared" ref="F27" si="86">+F26+F25+F24</f>
        <v>971.79060000000004</v>
      </c>
      <c r="G27" s="24">
        <f t="shared" ref="G27:H27" si="87">+G26+G25+G24</f>
        <v>39.543439999999997</v>
      </c>
      <c r="H27" s="24">
        <f t="shared" si="87"/>
        <v>0</v>
      </c>
      <c r="I27" s="24">
        <f t="shared" ref="I27:M27" si="88">+I26+I25+I24</f>
        <v>0</v>
      </c>
      <c r="J27" s="24">
        <f t="shared" si="88"/>
        <v>0</v>
      </c>
      <c r="K27" s="24">
        <f t="shared" si="88"/>
        <v>0</v>
      </c>
      <c r="L27" s="24">
        <f t="shared" si="88"/>
        <v>0</v>
      </c>
      <c r="M27" s="24">
        <f t="shared" si="88"/>
        <v>0</v>
      </c>
      <c r="N27" s="42">
        <f t="shared" si="1"/>
        <v>0</v>
      </c>
      <c r="O27" s="29">
        <f t="shared" ref="O27:V27" si="89">+O26+O25+O24</f>
        <v>0</v>
      </c>
      <c r="P27" s="24">
        <f t="shared" si="89"/>
        <v>13.686440000000001</v>
      </c>
      <c r="Q27" s="24">
        <f t="shared" si="89"/>
        <v>0</v>
      </c>
      <c r="R27" s="24">
        <f t="shared" si="89"/>
        <v>0</v>
      </c>
      <c r="S27" s="24">
        <f t="shared" si="89"/>
        <v>0</v>
      </c>
      <c r="T27" s="24">
        <f t="shared" si="89"/>
        <v>0</v>
      </c>
      <c r="U27" s="24">
        <f t="shared" si="89"/>
        <v>0</v>
      </c>
      <c r="V27" s="24">
        <f t="shared" si="89"/>
        <v>0</v>
      </c>
      <c r="W27" s="24">
        <f t="shared" ref="W27" si="90">+V27/P27</f>
        <v>0</v>
      </c>
      <c r="X27" s="24">
        <f t="shared" ref="X27:AE27" si="91">+X26+X25+X24</f>
        <v>0.75600000000000001</v>
      </c>
      <c r="Y27" s="24">
        <f t="shared" si="91"/>
        <v>7.1974400000000003</v>
      </c>
      <c r="Z27" s="24">
        <f t="shared" si="91"/>
        <v>0</v>
      </c>
      <c r="AA27" s="24">
        <f t="shared" si="91"/>
        <v>0</v>
      </c>
      <c r="AB27" s="24">
        <f t="shared" si="91"/>
        <v>0</v>
      </c>
      <c r="AC27" s="24">
        <f t="shared" si="91"/>
        <v>0</v>
      </c>
      <c r="AD27" s="24">
        <f t="shared" si="91"/>
        <v>0</v>
      </c>
      <c r="AE27" s="24">
        <f t="shared" si="91"/>
        <v>0</v>
      </c>
      <c r="AF27" s="24">
        <f t="shared" ref="AF27" si="92">+AE27/Y27</f>
        <v>0</v>
      </c>
      <c r="AG27" s="24">
        <f t="shared" ref="AG27:CK27" si="93">+AG26+AG25+AG24</f>
        <v>0</v>
      </c>
      <c r="AH27" s="24">
        <f t="shared" si="93"/>
        <v>125.87144000000001</v>
      </c>
      <c r="AI27" s="24">
        <f t="shared" si="93"/>
        <v>0</v>
      </c>
      <c r="AJ27" s="24">
        <f t="shared" si="93"/>
        <v>0</v>
      </c>
      <c r="AK27" s="24">
        <f t="shared" si="93"/>
        <v>0</v>
      </c>
      <c r="AL27" s="24">
        <f t="shared" si="93"/>
        <v>0</v>
      </c>
      <c r="AM27" s="24">
        <f t="shared" si="93"/>
        <v>0</v>
      </c>
      <c r="AN27" s="24">
        <f t="shared" si="93"/>
        <v>0</v>
      </c>
      <c r="AO27" s="24">
        <f t="shared" ref="AO27" si="94">+AN27/AH27</f>
        <v>0</v>
      </c>
      <c r="AP27" s="24">
        <f t="shared" si="93"/>
        <v>0</v>
      </c>
      <c r="AQ27" s="24">
        <f t="shared" si="93"/>
        <v>51.207439999999998</v>
      </c>
      <c r="AR27" s="24">
        <f t="shared" si="93"/>
        <v>0</v>
      </c>
      <c r="AS27" s="24">
        <f t="shared" si="93"/>
        <v>0</v>
      </c>
      <c r="AT27" s="24">
        <f t="shared" si="93"/>
        <v>0</v>
      </c>
      <c r="AU27" s="24">
        <f t="shared" si="93"/>
        <v>0</v>
      </c>
      <c r="AV27" s="24">
        <f t="shared" si="93"/>
        <v>0</v>
      </c>
      <c r="AW27" s="24">
        <f t="shared" si="93"/>
        <v>0</v>
      </c>
      <c r="AX27" s="24">
        <f t="shared" ref="AX27" si="95">+AW27/AQ27</f>
        <v>0</v>
      </c>
      <c r="AY27" s="24">
        <f t="shared" si="93"/>
        <v>0</v>
      </c>
      <c r="AZ27" s="24">
        <f t="shared" si="93"/>
        <v>14.199440000000001</v>
      </c>
      <c r="BA27" s="24">
        <f t="shared" si="93"/>
        <v>0</v>
      </c>
      <c r="BB27" s="24">
        <f t="shared" si="93"/>
        <v>0</v>
      </c>
      <c r="BC27" s="24">
        <f t="shared" si="93"/>
        <v>0</v>
      </c>
      <c r="BD27" s="24">
        <f t="shared" si="93"/>
        <v>0</v>
      </c>
      <c r="BE27" s="24">
        <f t="shared" si="93"/>
        <v>0</v>
      </c>
      <c r="BF27" s="24">
        <f t="shared" si="93"/>
        <v>0</v>
      </c>
      <c r="BG27" s="24">
        <f t="shared" ref="BG27" si="96">+BF27/AZ27</f>
        <v>0</v>
      </c>
      <c r="BH27" s="24">
        <f t="shared" si="93"/>
        <v>0</v>
      </c>
      <c r="BI27" s="24">
        <f t="shared" si="93"/>
        <v>168.27943999999999</v>
      </c>
      <c r="BJ27" s="24">
        <f t="shared" si="93"/>
        <v>0</v>
      </c>
      <c r="BK27" s="24">
        <f t="shared" si="93"/>
        <v>0</v>
      </c>
      <c r="BL27" s="24">
        <f t="shared" si="93"/>
        <v>0</v>
      </c>
      <c r="BM27" s="24">
        <f t="shared" si="93"/>
        <v>0</v>
      </c>
      <c r="BN27" s="24">
        <f t="shared" si="93"/>
        <v>0</v>
      </c>
      <c r="BO27" s="24">
        <f t="shared" si="93"/>
        <v>0</v>
      </c>
      <c r="BP27" s="24">
        <f t="shared" ref="BP27" si="97">+BO27/BI27</f>
        <v>0</v>
      </c>
      <c r="BQ27" s="24">
        <f t="shared" si="93"/>
        <v>0</v>
      </c>
      <c r="BR27" s="24">
        <f t="shared" si="93"/>
        <v>8.1424400000000006</v>
      </c>
      <c r="BS27" s="24">
        <f t="shared" si="93"/>
        <v>0</v>
      </c>
      <c r="BT27" s="24">
        <f t="shared" si="93"/>
        <v>0</v>
      </c>
      <c r="BU27" s="24">
        <f t="shared" si="93"/>
        <v>0</v>
      </c>
      <c r="BV27" s="24">
        <f t="shared" si="93"/>
        <v>0</v>
      </c>
      <c r="BW27" s="24">
        <f t="shared" si="93"/>
        <v>0</v>
      </c>
      <c r="BX27" s="24">
        <f t="shared" si="93"/>
        <v>0</v>
      </c>
      <c r="BY27" s="24">
        <f t="shared" ref="BY27" si="98">+BX27/BR27</f>
        <v>0</v>
      </c>
      <c r="BZ27" s="24">
        <f t="shared" si="93"/>
        <v>0</v>
      </c>
      <c r="CA27" s="24">
        <f t="shared" si="93"/>
        <v>123.93644</v>
      </c>
      <c r="CB27" s="24">
        <f t="shared" si="93"/>
        <v>0</v>
      </c>
      <c r="CC27" s="24">
        <f t="shared" si="93"/>
        <v>0</v>
      </c>
      <c r="CD27" s="24">
        <f t="shared" si="93"/>
        <v>0</v>
      </c>
      <c r="CE27" s="24">
        <f t="shared" si="93"/>
        <v>0</v>
      </c>
      <c r="CF27" s="24">
        <f t="shared" si="93"/>
        <v>0</v>
      </c>
      <c r="CG27" s="24">
        <f t="shared" si="93"/>
        <v>0</v>
      </c>
      <c r="CH27" s="24">
        <f t="shared" si="17"/>
        <v>0</v>
      </c>
      <c r="CI27" s="24">
        <f t="shared" si="93"/>
        <v>0</v>
      </c>
      <c r="CJ27" s="24">
        <f t="shared" si="93"/>
        <v>115.27843999999999</v>
      </c>
      <c r="CK27" s="24">
        <f t="shared" si="93"/>
        <v>0</v>
      </c>
      <c r="CL27" s="24">
        <f t="shared" ref="CL27:CP27" si="99">+CL26+CL25+CL24</f>
        <v>0</v>
      </c>
      <c r="CM27" s="24">
        <f t="shared" si="99"/>
        <v>0</v>
      </c>
      <c r="CN27" s="24">
        <f t="shared" si="99"/>
        <v>0</v>
      </c>
      <c r="CO27" s="24">
        <f t="shared" si="99"/>
        <v>0</v>
      </c>
      <c r="CP27" s="24">
        <f t="shared" si="99"/>
        <v>0</v>
      </c>
      <c r="CQ27" s="24">
        <f t="shared" si="19"/>
        <v>0</v>
      </c>
      <c r="CR27" s="24">
        <f t="shared" ref="CR27:EW27" si="100">+CR26+CR25+CR24</f>
        <v>0</v>
      </c>
      <c r="CS27" s="24">
        <f t="shared" si="100"/>
        <v>47.589439999999996</v>
      </c>
      <c r="CT27" s="24">
        <f t="shared" si="100"/>
        <v>0</v>
      </c>
      <c r="CU27" s="24">
        <f t="shared" si="100"/>
        <v>0</v>
      </c>
      <c r="CV27" s="24">
        <f t="shared" si="100"/>
        <v>0</v>
      </c>
      <c r="CW27" s="24">
        <f t="shared" si="100"/>
        <v>0</v>
      </c>
      <c r="CX27" s="24">
        <f t="shared" si="100"/>
        <v>0</v>
      </c>
      <c r="CY27" s="24">
        <f t="shared" si="100"/>
        <v>0</v>
      </c>
      <c r="CZ27" s="24">
        <f t="shared" si="21"/>
        <v>0</v>
      </c>
      <c r="DA27" s="24">
        <f t="shared" si="100"/>
        <v>0</v>
      </c>
      <c r="DB27" s="24">
        <f t="shared" si="100"/>
        <v>102.84044</v>
      </c>
      <c r="DC27" s="24">
        <f t="shared" si="100"/>
        <v>0</v>
      </c>
      <c r="DD27" s="24">
        <f t="shared" si="100"/>
        <v>0</v>
      </c>
      <c r="DE27" s="24">
        <f t="shared" si="100"/>
        <v>0</v>
      </c>
      <c r="DF27" s="24">
        <f t="shared" si="100"/>
        <v>0</v>
      </c>
      <c r="DG27" s="24">
        <f t="shared" si="100"/>
        <v>0</v>
      </c>
      <c r="DH27" s="24">
        <f t="shared" si="100"/>
        <v>0</v>
      </c>
      <c r="DI27" s="24">
        <f t="shared" si="23"/>
        <v>0</v>
      </c>
      <c r="DJ27" s="24">
        <f t="shared" si="100"/>
        <v>0</v>
      </c>
      <c r="DK27" s="24">
        <f t="shared" si="100"/>
        <v>30.615440000000003</v>
      </c>
      <c r="DL27" s="24">
        <f t="shared" si="100"/>
        <v>0</v>
      </c>
      <c r="DM27" s="24">
        <f t="shared" si="100"/>
        <v>0</v>
      </c>
      <c r="DN27" s="24">
        <f t="shared" si="100"/>
        <v>0</v>
      </c>
      <c r="DO27" s="24">
        <f t="shared" si="100"/>
        <v>0</v>
      </c>
      <c r="DP27" s="24">
        <f t="shared" si="100"/>
        <v>0</v>
      </c>
      <c r="DQ27" s="24">
        <f t="shared" si="100"/>
        <v>0</v>
      </c>
      <c r="DR27" s="24">
        <f t="shared" ref="DR27" si="101">+DQ27/DK27</f>
        <v>0</v>
      </c>
      <c r="DS27" s="24">
        <f t="shared" si="100"/>
        <v>0</v>
      </c>
      <c r="DT27" s="24">
        <f t="shared" si="100"/>
        <v>106.25144</v>
      </c>
      <c r="DU27" s="24">
        <f t="shared" si="100"/>
        <v>0</v>
      </c>
      <c r="DV27" s="24">
        <f t="shared" si="100"/>
        <v>0</v>
      </c>
      <c r="DW27" s="24">
        <f t="shared" si="100"/>
        <v>0</v>
      </c>
      <c r="DX27" s="24">
        <f t="shared" si="100"/>
        <v>0</v>
      </c>
      <c r="DY27" s="24">
        <f t="shared" si="100"/>
        <v>0</v>
      </c>
      <c r="DZ27" s="24">
        <f t="shared" si="100"/>
        <v>0</v>
      </c>
      <c r="EA27" s="24">
        <f t="shared" ref="EA27" si="102">+DZ27/DT27</f>
        <v>0</v>
      </c>
      <c r="EB27" s="24">
        <f t="shared" ref="EB27" si="103">+EB26+EB25+EB24</f>
        <v>0</v>
      </c>
      <c r="EC27" s="24">
        <f t="shared" si="100"/>
        <v>17.151440000000001</v>
      </c>
      <c r="ED27" s="24">
        <f t="shared" si="100"/>
        <v>0</v>
      </c>
      <c r="EE27" s="24">
        <f t="shared" si="100"/>
        <v>0</v>
      </c>
      <c r="EF27" s="24">
        <f t="shared" si="100"/>
        <v>0</v>
      </c>
      <c r="EG27" s="24">
        <f t="shared" si="100"/>
        <v>0</v>
      </c>
      <c r="EH27" s="24">
        <f t="shared" si="100"/>
        <v>0</v>
      </c>
      <c r="EI27" s="24">
        <f t="shared" si="100"/>
        <v>0</v>
      </c>
      <c r="EJ27" s="24">
        <f t="shared" ref="EJ27" si="104">+EI27/EC27</f>
        <v>0</v>
      </c>
      <c r="EK27" s="24">
        <f t="shared" si="100"/>
        <v>0</v>
      </c>
      <c r="EL27" s="24">
        <f t="shared" si="100"/>
        <v>0</v>
      </c>
      <c r="EM27" s="24">
        <f t="shared" si="100"/>
        <v>0</v>
      </c>
      <c r="EN27" s="24">
        <f t="shared" si="100"/>
        <v>0</v>
      </c>
      <c r="EO27" s="24">
        <f t="shared" si="100"/>
        <v>0</v>
      </c>
      <c r="EP27" s="24">
        <f t="shared" si="100"/>
        <v>0</v>
      </c>
      <c r="EQ27" s="24">
        <f t="shared" si="100"/>
        <v>0</v>
      </c>
      <c r="ER27" s="24" t="e">
        <f t="shared" si="100"/>
        <v>#DIV/0!</v>
      </c>
      <c r="ES27" s="24">
        <f t="shared" si="100"/>
        <v>971.79060000000004</v>
      </c>
      <c r="ET27" s="24">
        <f t="shared" si="100"/>
        <v>0</v>
      </c>
      <c r="EU27" s="24">
        <f t="shared" si="100"/>
        <v>0</v>
      </c>
      <c r="EV27" s="24">
        <f t="shared" si="100"/>
        <v>0</v>
      </c>
      <c r="EW27" s="24">
        <f t="shared" si="100"/>
        <v>0</v>
      </c>
      <c r="EX27" s="24">
        <f t="shared" ref="EX27:FE27" si="105">+EX26+EX25+EX24</f>
        <v>0</v>
      </c>
      <c r="EY27" s="24">
        <f t="shared" si="105"/>
        <v>0</v>
      </c>
      <c r="EZ27" s="24" t="e">
        <f t="shared" ref="EZ27" si="106">+EZ26+EZ25+EZ24</f>
        <v>#DIV/0!</v>
      </c>
      <c r="FA27" s="24">
        <f t="shared" si="105"/>
        <v>0</v>
      </c>
      <c r="FB27" s="24">
        <f t="shared" si="105"/>
        <v>0</v>
      </c>
      <c r="FC27" s="24">
        <f t="shared" si="105"/>
        <v>0</v>
      </c>
      <c r="FD27" s="24">
        <f t="shared" si="105"/>
        <v>0</v>
      </c>
      <c r="FE27" s="24">
        <f t="shared" si="105"/>
        <v>0</v>
      </c>
    </row>
    <row r="28" spans="1:161" s="6" customFormat="1" ht="15" customHeight="1">
      <c r="C28" s="1"/>
      <c r="D28" s="38"/>
      <c r="E28" s="38"/>
      <c r="F28" s="39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40"/>
      <c r="AY28" s="25"/>
      <c r="AZ28" s="25"/>
      <c r="BA28" s="25"/>
      <c r="BB28" s="25"/>
      <c r="BC28" s="25"/>
      <c r="BD28" s="25"/>
      <c r="BE28" s="25"/>
      <c r="BF28" s="25"/>
      <c r="BG28" s="40"/>
      <c r="BH28" s="40"/>
      <c r="BI28" s="25"/>
      <c r="BJ28" s="25"/>
      <c r="BK28" s="25"/>
      <c r="BL28" s="25"/>
      <c r="BM28" s="25"/>
      <c r="BN28" s="25"/>
      <c r="BO28" s="25"/>
      <c r="BP28" s="40"/>
      <c r="BQ28" s="40"/>
      <c r="BR28" s="25"/>
      <c r="BS28" s="25"/>
      <c r="BT28" s="25"/>
      <c r="BU28" s="25"/>
      <c r="BV28" s="25"/>
      <c r="BW28" s="25"/>
      <c r="BX28" s="25"/>
      <c r="BY28" s="40"/>
      <c r="BZ28" s="40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40"/>
      <c r="DS28" s="40"/>
      <c r="DT28" s="25"/>
      <c r="DU28" s="25"/>
      <c r="DV28" s="25"/>
      <c r="DW28" s="25"/>
      <c r="DX28" s="25"/>
      <c r="DY28" s="25"/>
      <c r="DZ28" s="25"/>
      <c r="EA28" s="40"/>
      <c r="EB28" s="40"/>
      <c r="EC28" s="25"/>
      <c r="ED28" s="25"/>
      <c r="EE28" s="25"/>
      <c r="EF28" s="25"/>
      <c r="EG28" s="25"/>
      <c r="EH28" s="25"/>
      <c r="EI28" s="25"/>
      <c r="EJ28" s="40"/>
      <c r="EK28" s="25"/>
      <c r="EL28" s="25"/>
      <c r="EM28" s="25"/>
      <c r="EN28" s="25"/>
      <c r="EO28" s="25"/>
      <c r="EP28" s="25"/>
      <c r="EQ28" s="25"/>
      <c r="ER28" s="40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</row>
    <row r="29" spans="1:161">
      <c r="D29" s="2" t="s">
        <v>76</v>
      </c>
      <c r="Z29" s="3">
        <v>10</v>
      </c>
      <c r="AI29" s="3">
        <v>11</v>
      </c>
      <c r="AR29" s="3">
        <v>12</v>
      </c>
      <c r="AS29" s="3">
        <v>13</v>
      </c>
      <c r="BB29" s="3">
        <v>14</v>
      </c>
      <c r="BK29" s="3">
        <v>15</v>
      </c>
      <c r="BL29" s="3">
        <v>16</v>
      </c>
      <c r="BU29" s="3">
        <v>17</v>
      </c>
      <c r="CD29" s="3">
        <v>18</v>
      </c>
      <c r="CE29" s="3">
        <v>19</v>
      </c>
      <c r="CW29" s="3">
        <v>21</v>
      </c>
      <c r="CX29" s="3">
        <v>22</v>
      </c>
      <c r="DG29" s="3">
        <v>23</v>
      </c>
      <c r="DP29" s="3">
        <v>24</v>
      </c>
      <c r="DQ29" s="3">
        <v>25</v>
      </c>
      <c r="EI29" s="3">
        <v>27</v>
      </c>
      <c r="EJ29" s="3">
        <v>28</v>
      </c>
    </row>
    <row r="30" spans="1:161">
      <c r="D30" s="2" t="s">
        <v>77</v>
      </c>
      <c r="F30" s="78"/>
      <c r="CS30" s="1"/>
    </row>
    <row r="31" spans="1:161">
      <c r="D31" s="2" t="s">
        <v>78</v>
      </c>
      <c r="F31" s="78">
        <f>SUM(F4:F23)</f>
        <v>12322</v>
      </c>
      <c r="CS31" s="1"/>
    </row>
    <row r="32" spans="1:161">
      <c r="D32" s="2" t="s">
        <v>79</v>
      </c>
      <c r="F32" s="78"/>
      <c r="CS32" s="1"/>
    </row>
    <row r="33" spans="2:148" s="1" customFormat="1">
      <c r="B33" s="6"/>
      <c r="D33" s="2" t="s">
        <v>80</v>
      </c>
      <c r="E33" s="2"/>
      <c r="F33" s="78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</row>
    <row r="34" spans="2:148" s="1" customFormat="1">
      <c r="B34" s="6"/>
      <c r="D34" s="2"/>
      <c r="E34" s="2"/>
      <c r="F34" s="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</row>
    <row r="35" spans="2:148" s="1" customFormat="1">
      <c r="B35" s="6"/>
      <c r="D35" s="2"/>
      <c r="E35" s="2"/>
      <c r="F35" s="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</row>
    <row r="36" spans="2:148" s="1" customFormat="1">
      <c r="B36" s="6"/>
      <c r="D36" s="2"/>
      <c r="E36" s="2"/>
      <c r="F36" s="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</row>
    <row r="37" spans="2:148" s="1" customFormat="1">
      <c r="B37" s="6"/>
      <c r="D37" s="2"/>
      <c r="E37" s="2"/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</row>
    <row r="38" spans="2:148" s="1" customFormat="1">
      <c r="B38" s="6"/>
      <c r="D38" s="2"/>
      <c r="E38" s="2"/>
      <c r="F38" s="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</row>
    <row r="39" spans="2:148" s="1" customFormat="1">
      <c r="B39" s="6"/>
      <c r="D39" s="2"/>
      <c r="E39" s="2"/>
      <c r="F39" s="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</row>
    <row r="40" spans="2:148" s="1" customFormat="1">
      <c r="B40" s="6"/>
      <c r="D40" s="2"/>
      <c r="E40" s="2"/>
      <c r="F40" s="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</row>
    <row r="41" spans="2:148" s="1" customFormat="1">
      <c r="B41" s="6"/>
      <c r="D41" s="2"/>
      <c r="E41" s="2"/>
      <c r="F41" s="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</row>
    <row r="42" spans="2:148" s="1" customFormat="1">
      <c r="B42" s="6"/>
      <c r="D42" s="2"/>
      <c r="E42" s="2"/>
      <c r="F42" s="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</row>
    <row r="43" spans="2:148" s="1" customFormat="1">
      <c r="B43" s="6"/>
      <c r="D43" s="2"/>
      <c r="E43" s="2"/>
      <c r="F43" s="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</row>
    <row r="44" spans="2:148" s="1" customFormat="1">
      <c r="B44" s="6"/>
      <c r="D44" s="2"/>
      <c r="E44" s="2"/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</row>
  </sheetData>
  <mergeCells count="17">
    <mergeCell ref="EL2:ER2"/>
    <mergeCell ref="ES2:ES3"/>
    <mergeCell ref="ET2:EZ2"/>
    <mergeCell ref="FB2:FE2"/>
    <mergeCell ref="DU2:EA2"/>
    <mergeCell ref="ED2:EJ2"/>
    <mergeCell ref="H2:N2"/>
    <mergeCell ref="Q2:W2"/>
    <mergeCell ref="AH2:AN2"/>
    <mergeCell ref="AQ2:AW2"/>
    <mergeCell ref="BA2:BG2"/>
    <mergeCell ref="BJ2:BP2"/>
    <mergeCell ref="CB2:CH2"/>
    <mergeCell ref="CK2:CQ2"/>
    <mergeCell ref="DB2:DH2"/>
    <mergeCell ref="DK2:DQ2"/>
    <mergeCell ref="BS2:BY2"/>
  </mergeCells>
  <pageMargins left="0.25" right="0.25" top="1" bottom="1" header="0.5" footer="0.5"/>
  <pageSetup paperSize="9" scale="65" orientation="landscape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Lembar kerja</vt:lpstr>
      </vt:variant>
      <vt:variant>
        <vt:i4>1</vt:i4>
      </vt:variant>
      <vt:variant>
        <vt:lpstr>Rentang Bernama</vt:lpstr>
      </vt:variant>
      <vt:variant>
        <vt:i4>1</vt:i4>
      </vt:variant>
    </vt:vector>
  </HeadingPairs>
  <TitlesOfParts>
    <vt:vector size="2" baseType="lpstr">
      <vt:lpstr>PWT</vt:lpstr>
      <vt:lpstr>PWT!Print_Area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2020-04-02T03:04:12Z</cp:lastPrinted>
  <dcterms:created xsi:type="dcterms:W3CDTF">2020-03-14T10:03:38Z</dcterms:created>
  <dcterms:modified xsi:type="dcterms:W3CDTF">2020-04-30T04:58:28Z</dcterms:modified>
</cp:coreProperties>
</file>