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4" i="3"/>
  <c r="K103"/>
  <c r="J100"/>
  <c r="J90"/>
  <c r="J91"/>
  <c r="J92"/>
  <c r="J93"/>
  <c r="J94"/>
  <c r="J95"/>
  <c r="J96"/>
  <c r="J97"/>
  <c r="J98"/>
  <c r="J99"/>
  <c r="J89"/>
  <c r="K101" s="1"/>
  <c r="J79"/>
  <c r="J86" l="1"/>
  <c r="J87"/>
  <c r="J85"/>
  <c r="K88" l="1"/>
  <c r="J25"/>
  <c r="J26"/>
  <c r="K84" l="1"/>
  <c r="J48"/>
  <c r="J78" l="1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80" l="1"/>
</calcChain>
</file>

<file path=xl/sharedStrings.xml><?xml version="1.0" encoding="utf-8"?>
<sst xmlns="http://schemas.openxmlformats.org/spreadsheetml/2006/main" count="232" uniqueCount="144">
  <si>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</si>
  <si>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</si>
  <si>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</si>
  <si>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</si>
  <si>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</si>
  <si>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</si>
  <si>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</si>
  <si>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</si>
  <si>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</si>
  <si>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</si>
  <si>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</si>
  <si>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</si>
  <si>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GRAND TOTAL</t>
  </si>
  <si>
    <t>SRAGEN</t>
  </si>
  <si>
    <t>HARGA SATUAN</t>
  </si>
  <si>
    <t>IBU WAGINEM</t>
  </si>
  <si>
    <t>SOLO</t>
  </si>
  <si>
    <t>RINCIAN AKTIFITAS PROMOSI DAN KEBUTUHAN BIAYA LPAP DESEMBER 2019</t>
  </si>
  <si>
    <t>PAPAN PLAT DENGAN STIKER</t>
  </si>
  <si>
    <t>KARANGANYAR</t>
  </si>
  <si>
    <t>VINYL NAMA TOKO</t>
  </si>
  <si>
    <t>IBU SUGIYEM</t>
  </si>
  <si>
    <t>TOKO PUTRA AISYAH</t>
  </si>
  <si>
    <t>BOYOLALI</t>
  </si>
  <si>
    <t>BRANDING BRONJONG PSK</t>
  </si>
  <si>
    <t>FLOOR DISPLAY</t>
  </si>
  <si>
    <t>CV.MITRA SUKSES ABADI</t>
  </si>
  <si>
    <t>KOMPENSASI BRANDING KE PSK</t>
  </si>
  <si>
    <t>PKK PASAR JAMUS</t>
  </si>
  <si>
    <t>PKK PASAR JAMBANGAN</t>
  </si>
  <si>
    <t>PT.ASSALAAM NIAGA UTAMA ( EPM 192766 )</t>
  </si>
  <si>
    <t>CV.MITRA SUKSES ABADI ( EPM 765792 )</t>
  </si>
  <si>
    <t>CV.LANGGENG JAYA ( EPM 202264 )</t>
  </si>
  <si>
    <t>CV.SUMBER ARTHA ( EPM 202258 )</t>
  </si>
  <si>
    <t>IR SOEKARNO</t>
  </si>
  <si>
    <t>TOKO MARNO/JOKO</t>
  </si>
  <si>
    <t>YOKO</t>
  </si>
  <si>
    <t>PALUR</t>
  </si>
  <si>
    <t>IBU CIPTO</t>
  </si>
  <si>
    <t>IBU WIJI</t>
  </si>
  <si>
    <t>TOKO RA</t>
  </si>
  <si>
    <t>TOKO TARTO(POLOSAN)</t>
  </si>
  <si>
    <t>LEGI</t>
  </si>
  <si>
    <t>TOKO YOKO(POLOSAN)</t>
  </si>
  <si>
    <t>CIK ENGGAR</t>
  </si>
  <si>
    <t>JATEN</t>
  </si>
  <si>
    <t>SITI SNACK</t>
  </si>
  <si>
    <t>HARJODAKSINO</t>
  </si>
  <si>
    <t>TOKO WAHYU</t>
  </si>
  <si>
    <t>TEGAL GEDE</t>
  </si>
  <si>
    <t>TOKO ICUK</t>
  </si>
  <si>
    <t>IBU SUPARMI</t>
  </si>
  <si>
    <t xml:space="preserve">IBU SITI </t>
  </si>
  <si>
    <t>TOKO WIYONO</t>
  </si>
  <si>
    <t>IBU NGATMINI</t>
  </si>
  <si>
    <t>TEGALGEDE</t>
  </si>
  <si>
    <t>TOKO AL HIKMAH</t>
  </si>
  <si>
    <t>IBU SUPARTI</t>
  </si>
  <si>
    <t>KARANGPANDAN</t>
  </si>
  <si>
    <t>IBU SUYONO</t>
  </si>
  <si>
    <t>KIOS MITA</t>
  </si>
  <si>
    <t>TAWANGMANGU</t>
  </si>
  <si>
    <t>TOKO SUTRIS</t>
  </si>
  <si>
    <t>TOKO WARTI</t>
  </si>
  <si>
    <t>MBAH MANTO</t>
  </si>
  <si>
    <t>TOKO NURI</t>
  </si>
  <si>
    <t>TOKO GAPIL</t>
  </si>
  <si>
    <t>TOKO NINIK</t>
  </si>
  <si>
    <t>TOKO LESTARI</t>
  </si>
  <si>
    <t>TOKO HOK CONG</t>
  </si>
  <si>
    <t>CIK HWA EMPING</t>
  </si>
  <si>
    <t>KLECO</t>
  </si>
  <si>
    <t>ABI</t>
  </si>
  <si>
    <t>TOKO MBAK WIN</t>
  </si>
  <si>
    <t>SAMBI</t>
  </si>
  <si>
    <t>MBAK RITA</t>
  </si>
  <si>
    <t>MBAK ANIK</t>
  </si>
  <si>
    <t>TOKO KELONTONG BU SRI BERAS</t>
  </si>
  <si>
    <t xml:space="preserve">TOKO BU DEWI </t>
  </si>
  <si>
    <t>Cepogo</t>
  </si>
  <si>
    <t>TOKO SEMBAKO DAN PAKAN TERNAK PAK AGUS</t>
  </si>
  <si>
    <t>IBU JURAHMI</t>
  </si>
  <si>
    <t>TOKO SKS</t>
  </si>
  <si>
    <t>LEDOKSARI</t>
  </si>
  <si>
    <t>TOKO IBU SUZANA</t>
  </si>
  <si>
    <t>DALEMAN</t>
  </si>
  <si>
    <t>TOKO FITRI</t>
  </si>
  <si>
    <t xml:space="preserve">TOKO SEMBAKO PAK Agung </t>
  </si>
  <si>
    <t>KIOS BUAH BU HARNI</t>
  </si>
  <si>
    <t>TOKO SEMBAKO BU WAHYUNI</t>
  </si>
  <si>
    <t>TOKO KELONTONG DAN SEMBAKO BU GIYATMI</t>
  </si>
  <si>
    <t>KIOS AYAM POTONG DAN BERKAKAS BU LARMI</t>
  </si>
  <si>
    <t>KIOS BUAH BU SEMI</t>
  </si>
  <si>
    <t>TOKO BAROKAH TAS PRIA DAN WANITA SANDAL SEPATU DAN KARPET</t>
  </si>
  <si>
    <t>DELANGGU</t>
  </si>
  <si>
    <t>TOKO SEMBAKO MBAK DEVI</t>
  </si>
  <si>
    <t>IBU TARSI</t>
  </si>
  <si>
    <t>KARTASURA</t>
  </si>
  <si>
    <t>Toko Ibu Sri Bakau</t>
  </si>
  <si>
    <t>Toko Astri Aska</t>
  </si>
  <si>
    <t>TOKO PLASTIK MBAK HANY</t>
  </si>
  <si>
    <t>Kios Snack Bu Menik</t>
  </si>
  <si>
    <t>IBu Tarmi</t>
  </si>
  <si>
    <t>Ibu Tarmi</t>
  </si>
  <si>
    <t>Mbak Novi Gerabah</t>
  </si>
  <si>
    <t>Kios Mbako Mbah Mar</t>
  </si>
  <si>
    <t>Warung Bu Supartinah</t>
  </si>
  <si>
    <t>TegalGonda</t>
  </si>
  <si>
    <t>Sate Kambing sedia tongseng,tengkleng,sate,gule</t>
  </si>
  <si>
    <t>Daleman</t>
  </si>
  <si>
    <t>TOKO HERY SNACK Sedia Aneka Cemilan Kue Kering Sore Buka Di rumah Jl Gabahan Karang,Menuran Baki  Sukoharjo Hp.085728340028</t>
  </si>
  <si>
    <t>MBAK LIS CHIA</t>
  </si>
  <si>
    <t>SAMBIREJO</t>
  </si>
  <si>
    <t>TOKO ARDAN</t>
  </si>
  <si>
    <t>PPDB MTS AL MANAR</t>
  </si>
  <si>
    <t>BATURETNO</t>
  </si>
  <si>
    <t>MIE AYAM DAN BAKSO PAK JO</t>
  </si>
  <si>
    <t>MIE AYAM LEK NOGLOK</t>
  </si>
  <si>
    <t>NAMA PASAR / ALAMAT</t>
  </si>
  <si>
    <t>TOKO IBU NANI</t>
  </si>
  <si>
    <t>PERIODE JULI SAMPAI DENGAN SEPTEMBER 2020</t>
  </si>
  <si>
    <t>REJOWINANGUN</t>
  </si>
  <si>
    <t>PAPAN NAMA TOKO</t>
  </si>
  <si>
    <t>BANDED NDC VS TCA</t>
  </si>
  <si>
    <t>MM. BARU/SOENARTO ( EPM 192757 )</t>
  </si>
  <si>
    <t>CV.PLATINUM ABADI ( EPM 639439 )</t>
  </si>
  <si>
    <t>CV.CIPTA CEMERLANG ( EPM 615032 )</t>
  </si>
  <si>
    <t>CV.MITRA SUKSES ABADI ( EPM 889049 )</t>
  </si>
  <si>
    <t>CV.SUMBER MAKMUR JAYA ( EPM 202263 )</t>
  </si>
  <si>
    <t>CV.LARIS ADI SEJATI ( EPM 192769 )</t>
  </si>
  <si>
    <t>SUKOHARJO</t>
  </si>
  <si>
    <t>PT.ANUGERAH TRISTAR SEJAHTERA ( EPM 192768 )</t>
  </si>
  <si>
    <t xml:space="preserve">BRANDING BRONJONG PSK DENGAN INFRA BOARD + LOGO KARA </t>
  </si>
  <si>
    <t>ESTIMASI BANDED NDC 1 KG 180 PCS ( 5 KRTN TCA )</t>
  </si>
  <si>
    <t>WONOGIRI</t>
  </si>
  <si>
    <t>ESTIMASI BANDED NDC 1 KG 108 PCS ( 3 KRTN TCA )</t>
  </si>
  <si>
    <t>ESTIMASI BANDED NDC 1 KG 144 PCS ( 4 KRTN TCA )</t>
  </si>
  <si>
    <t>ESTIMASI BANDED NDC 1 KG 76 PCS ( 2 KRTN TCA )</t>
  </si>
  <si>
    <t>KOMPENSASI BRANDING KE PSK, 1 BRONJONG MENDAPATKAN 1 KARTON TCA ( TOTAL 40 KRTN TCA )</t>
  </si>
  <si>
    <t>CV.KARYA SEJAHTERA ( EPM 640471 )</t>
  </si>
  <si>
    <t>SUPORT PEMBUATAN KAOS SERAGAM VOLLEY</t>
  </si>
  <si>
    <t xml:space="preserve">TEAM VOLLEY BALL DESA KADIPIRO </t>
  </si>
  <si>
    <t>SUPORT PEMBUATAN KAOS TEAM VOLLEY DENGAN LOGO KARA</t>
  </si>
  <si>
    <t>PAPAN NAMA TOKO DENGAN LOGO KARA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</si>
</sst>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9" fillId="19" borderId="15" xfId="0" applyFont="1" applyFill="1" applyBorder="1"/>
    <xf numFmtId="0" fontId="19" fillId="0" borderId="16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6" xfId="0" applyFont="1" applyBorder="1" applyAlignment="1">
      <alignment horizontal="center"/>
    </xf>
    <xf numFmtId="0" fontId="19" fillId="19" borderId="14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41" fontId="20" fillId="19" borderId="16" xfId="28" applyFont="1" applyFill="1" applyBorder="1"/>
    <xf numFmtId="0" fontId="19" fillId="0" borderId="21" xfId="0" applyFont="1" applyBorder="1"/>
    <xf numFmtId="0" fontId="21" fillId="20" borderId="0" xfId="0" applyFont="1" applyFill="1"/>
    <xf numFmtId="0" fontId="22" fillId="20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41" fontId="23" fillId="0" borderId="21" xfId="28" applyFont="1" applyFill="1" applyBorder="1" applyAlignment="1">
      <alignment horizontal="center"/>
    </xf>
    <xf numFmtId="41" fontId="24" fillId="0" borderId="21" xfId="28" applyFont="1" applyBorder="1"/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/>
    <xf numFmtId="41" fontId="20" fillId="21" borderId="16" xfId="28" applyFont="1" applyFill="1" applyBorder="1"/>
    <xf numFmtId="41" fontId="19" fillId="0" borderId="21" xfId="28" applyFont="1" applyFill="1" applyBorder="1" applyAlignment="1">
      <alignment horizontal="center"/>
    </xf>
    <xf numFmtId="0" fontId="25" fillId="0" borderId="10" xfId="0" applyFont="1" applyBorder="1" applyAlignment="1"/>
    <xf numFmtId="0" fontId="25" fillId="0" borderId="10" xfId="0" applyFont="1" applyFill="1" applyBorder="1" applyAlignment="1"/>
    <xf numFmtId="0" fontId="26" fillId="0" borderId="10" xfId="0" applyFont="1" applyFill="1" applyBorder="1" applyAlignment="1">
      <alignment vertical="center"/>
    </xf>
    <xf numFmtId="0" fontId="25" fillId="0" borderId="11" xfId="0" applyFont="1" applyFill="1" applyBorder="1" applyAlignment="1"/>
    <xf numFmtId="0" fontId="19" fillId="0" borderId="25" xfId="0" applyFont="1" applyBorder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Fill="1" applyBorder="1"/>
    <xf numFmtId="0" fontId="19" fillId="0" borderId="21" xfId="0" applyFont="1" applyFill="1" applyBorder="1"/>
    <xf numFmtId="0" fontId="19" fillId="0" borderId="16" xfId="0" applyFont="1" applyFill="1" applyBorder="1"/>
    <xf numFmtId="0" fontId="19" fillId="22" borderId="21" xfId="0" applyFont="1" applyFill="1" applyBorder="1"/>
    <xf numFmtId="41" fontId="20" fillId="22" borderId="16" xfId="28" applyFont="1" applyFill="1" applyBorder="1"/>
    <xf numFmtId="0" fontId="19" fillId="23" borderId="21" xfId="0" applyFont="1" applyFill="1" applyBorder="1"/>
    <xf numFmtId="41" fontId="20" fillId="23" borderId="16" xfId="28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24" borderId="21" xfId="0" applyFont="1" applyFill="1" applyBorder="1"/>
    <xf numFmtId="0" fontId="19" fillId="0" borderId="31" xfId="0" applyFont="1" applyFill="1" applyBorder="1"/>
    <xf numFmtId="0" fontId="19" fillId="0" borderId="11" xfId="0" applyFont="1" applyFill="1" applyBorder="1"/>
    <xf numFmtId="41" fontId="19" fillId="0" borderId="11" xfId="0" applyNumberFormat="1" applyFont="1" applyFill="1" applyBorder="1"/>
    <xf numFmtId="0" fontId="19" fillId="0" borderId="11" xfId="0" applyFont="1" applyBorder="1"/>
    <xf numFmtId="0" fontId="19" fillId="0" borderId="23" xfId="0" applyFont="1" applyBorder="1"/>
    <xf numFmtId="0" fontId="25" fillId="0" borderId="10" xfId="28" applyNumberFormat="1" applyFont="1" applyFill="1" applyBorder="1" applyAlignment="1"/>
    <xf numFmtId="0" fontId="25" fillId="25" borderId="10" xfId="0" applyFont="1" applyFill="1" applyBorder="1" applyAlignment="1"/>
    <xf numFmtId="164" fontId="21" fillId="20" borderId="0" xfId="0" applyNumberFormat="1" applyFont="1" applyFill="1"/>
    <xf numFmtId="164" fontId="19" fillId="0" borderId="16" xfId="0" applyNumberFormat="1" applyFont="1" applyBorder="1"/>
    <xf numFmtId="164" fontId="23" fillId="0" borderId="21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/>
    <xf numFmtId="0" fontId="19" fillId="21" borderId="10" xfId="0" applyFont="1" applyFill="1" applyBorder="1"/>
    <xf numFmtId="0" fontId="21" fillId="18" borderId="0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wrapText="1"/>
    </xf>
    <xf numFmtId="41" fontId="21" fillId="18" borderId="25" xfId="28" applyFont="1" applyFill="1" applyBorder="1" applyAlignment="1">
      <alignment vertical="center"/>
    </xf>
    <xf numFmtId="41" fontId="21" fillId="18" borderId="21" xfId="28" applyFont="1" applyFill="1" applyBorder="1" applyAlignment="1">
      <alignment vertic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17" xfId="0" applyFont="1" applyFill="1" applyBorder="1" applyAlignment="1">
      <alignment horizontal="center"/>
    </xf>
    <xf numFmtId="0" fontId="20" fillId="21" borderId="18" xfId="0" applyFont="1" applyFill="1" applyBorder="1" applyAlignment="1">
      <alignment horizontal="center"/>
    </xf>
    <xf numFmtId="0" fontId="20" fillId="21" borderId="19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8" xfId="0" applyFont="1" applyFill="1" applyBorder="1" applyAlignment="1">
      <alignment horizontal="center"/>
    </xf>
    <xf numFmtId="0" fontId="20" fillId="22" borderId="29" xfId="0" applyFont="1" applyFill="1" applyBorder="1" applyAlignment="1">
      <alignment horizontal="center"/>
    </xf>
    <xf numFmtId="0" fontId="20" fillId="23" borderId="17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0" xfId="28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41" fontId="20" fillId="0" borderId="13" xfId="28" applyFont="1" applyFill="1" applyBorder="1"/>
    <xf numFmtId="41" fontId="19" fillId="0" borderId="21" xfId="0" applyNumberFormat="1" applyFont="1" applyFill="1" applyBorder="1" applyAlignment="1">
      <alignment horizontal="center"/>
    </xf>
    <xf numFmtId="164" fontId="26" fillId="0" borderId="10" xfId="0" applyNumberFormat="1" applyFont="1" applyBorder="1" applyAlignment="1">
      <alignment vertical="center"/>
    </xf>
    <xf numFmtId="0" fontId="20" fillId="24" borderId="27" xfId="0" applyFont="1" applyFill="1" applyBorder="1" applyAlignment="1">
      <alignment horizontal="center"/>
    </xf>
    <xf numFmtId="0" fontId="20" fillId="24" borderId="28" xfId="0" applyFont="1" applyFill="1" applyBorder="1" applyAlignment="1">
      <alignment horizontal="center"/>
    </xf>
    <xf numFmtId="0" fontId="20" fillId="24" borderId="29" xfId="0" applyFont="1" applyFill="1" applyBorder="1" applyAlignment="1">
      <alignment horizontal="center"/>
    </xf>
    <xf numFmtId="41" fontId="20" fillId="24" borderId="13" xfId="28" applyFont="1" applyFill="1" applyBorder="1"/>
    <xf numFmtId="164" fontId="19" fillId="0" borderId="21" xfId="0" applyNumberFormat="1" applyFont="1" applyBorder="1"/>
    <xf numFmtId="0" fontId="20" fillId="0" borderId="16" xfId="0" applyFont="1" applyFill="1" applyBorder="1" applyAlignment="1">
      <alignment horizontal="center"/>
    </xf>
    <xf numFmtId="41" fontId="20" fillId="0" borderId="16" xfId="28" applyFont="1" applyFill="1" applyBorder="1"/>
    <xf numFmtId="0" fontId="19" fillId="0" borderId="32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topLeftCell="A68" workbookViewId="0">
      <selection activeCell="L83" sqref="L83"/>
    </sheetView>
  </sheetViews>
  <sheetFormatPr defaultRowHeight="12.75"/>
  <cols>
    <col min="1" max="1" width="4.28515625" style="3" customWidth="1"/>
    <col min="2" max="2" width="22.7109375" style="3" customWidth="1"/>
    <col min="3" max="3" width="11.7109375" style="53" customWidth="1"/>
    <col min="4" max="4" width="38.8554687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78.28515625" style="3" customWidth="1"/>
    <col min="13" max="16384" width="9.140625" style="3"/>
  </cols>
  <sheetData>
    <row r="1" spans="1:12" s="16" customFormat="1" ht="15.75">
      <c r="A1" s="14" t="s">
        <v>17</v>
      </c>
      <c r="B1" s="15"/>
      <c r="C1" s="49"/>
      <c r="D1" s="15"/>
      <c r="J1" s="17"/>
      <c r="K1" s="18"/>
    </row>
    <row r="2" spans="1:12">
      <c r="A2" s="76" t="s">
        <v>2</v>
      </c>
      <c r="B2" s="76" t="s">
        <v>0</v>
      </c>
      <c r="C2" s="78" t="s">
        <v>3</v>
      </c>
      <c r="D2" s="76" t="s">
        <v>4</v>
      </c>
      <c r="E2" s="80" t="s">
        <v>118</v>
      </c>
      <c r="F2" s="74" t="s">
        <v>6</v>
      </c>
      <c r="G2" s="75"/>
      <c r="H2" s="76" t="s">
        <v>5</v>
      </c>
      <c r="I2" s="80" t="s">
        <v>14</v>
      </c>
      <c r="J2" s="82" t="s">
        <v>7</v>
      </c>
      <c r="K2" s="82" t="s">
        <v>10</v>
      </c>
      <c r="L2" s="84" t="s">
        <v>1</v>
      </c>
    </row>
    <row r="3" spans="1:12" ht="13.5" thickBot="1">
      <c r="A3" s="77"/>
      <c r="B3" s="77"/>
      <c r="C3" s="79"/>
      <c r="D3" s="77"/>
      <c r="E3" s="81"/>
      <c r="F3" s="6" t="s">
        <v>8</v>
      </c>
      <c r="G3" s="6" t="s">
        <v>9</v>
      </c>
      <c r="H3" s="77"/>
      <c r="I3" s="81"/>
      <c r="J3" s="83"/>
      <c r="K3" s="83"/>
      <c r="L3" s="85"/>
    </row>
    <row r="4" spans="1:12">
      <c r="A4" s="7">
        <v>1</v>
      </c>
      <c r="B4" s="1" t="s">
        <v>20</v>
      </c>
      <c r="C4" s="88">
        <v>44032</v>
      </c>
      <c r="D4" s="26" t="s">
        <v>35</v>
      </c>
      <c r="E4" s="26" t="s">
        <v>34</v>
      </c>
      <c r="F4" s="47">
        <v>5.9</v>
      </c>
      <c r="G4" s="47">
        <v>1</v>
      </c>
      <c r="H4" s="26">
        <v>1</v>
      </c>
      <c r="I4" s="19">
        <v>25000</v>
      </c>
      <c r="J4" s="20">
        <f>F4*G4*H4*I4</f>
        <v>147500</v>
      </c>
      <c r="K4" s="26"/>
      <c r="L4" s="42"/>
    </row>
    <row r="5" spans="1:12">
      <c r="A5" s="8"/>
      <c r="B5" s="9"/>
      <c r="C5" s="88">
        <v>44032</v>
      </c>
      <c r="D5" s="26" t="s">
        <v>36</v>
      </c>
      <c r="E5" s="26" t="s">
        <v>34</v>
      </c>
      <c r="F5" s="47">
        <v>4</v>
      </c>
      <c r="G5" s="47">
        <v>1.5</v>
      </c>
      <c r="H5" s="26">
        <v>1</v>
      </c>
      <c r="I5" s="19">
        <v>25000</v>
      </c>
      <c r="J5" s="20">
        <f t="shared" ref="J5:J68" si="0">F5*G5*H5*I5</f>
        <v>150000</v>
      </c>
      <c r="K5" s="26"/>
      <c r="L5" s="43"/>
    </row>
    <row r="6" spans="1:12">
      <c r="A6" s="8"/>
      <c r="B6" s="9"/>
      <c r="C6" s="88">
        <v>44039</v>
      </c>
      <c r="D6" s="26" t="s">
        <v>38</v>
      </c>
      <c r="E6" s="26" t="s">
        <v>37</v>
      </c>
      <c r="F6" s="47">
        <v>5</v>
      </c>
      <c r="G6" s="47">
        <v>1.5</v>
      </c>
      <c r="H6" s="26">
        <v>1</v>
      </c>
      <c r="I6" s="19">
        <v>25000</v>
      </c>
      <c r="J6" s="20">
        <f t="shared" si="0"/>
        <v>187500</v>
      </c>
      <c r="K6" s="26"/>
      <c r="L6" s="43"/>
    </row>
    <row r="7" spans="1:12">
      <c r="A7" s="8"/>
      <c r="B7" s="9"/>
      <c r="C7" s="88">
        <v>44039</v>
      </c>
      <c r="D7" s="26" t="s">
        <v>39</v>
      </c>
      <c r="E7" s="26" t="s">
        <v>37</v>
      </c>
      <c r="F7" s="47">
        <v>3</v>
      </c>
      <c r="G7" s="47">
        <v>1.5</v>
      </c>
      <c r="H7" s="26">
        <v>1</v>
      </c>
      <c r="I7" s="19">
        <v>25000</v>
      </c>
      <c r="J7" s="20">
        <f t="shared" si="0"/>
        <v>112500</v>
      </c>
      <c r="K7" s="26"/>
      <c r="L7" s="43"/>
    </row>
    <row r="8" spans="1:12">
      <c r="A8" s="8"/>
      <c r="B8" s="9"/>
      <c r="C8" s="88">
        <v>44039</v>
      </c>
      <c r="D8" s="26" t="s">
        <v>40</v>
      </c>
      <c r="E8" s="26" t="s">
        <v>37</v>
      </c>
      <c r="F8" s="47">
        <v>3</v>
      </c>
      <c r="G8" s="47">
        <v>1.5</v>
      </c>
      <c r="H8" s="26">
        <v>1</v>
      </c>
      <c r="I8" s="19">
        <v>25000</v>
      </c>
      <c r="J8" s="20">
        <f t="shared" si="0"/>
        <v>112500</v>
      </c>
      <c r="K8" s="26"/>
      <c r="L8" s="43"/>
    </row>
    <row r="9" spans="1:12">
      <c r="A9" s="8"/>
      <c r="B9" s="9"/>
      <c r="C9" s="88">
        <v>44039</v>
      </c>
      <c r="D9" s="26" t="s">
        <v>41</v>
      </c>
      <c r="E9" s="26" t="s">
        <v>37</v>
      </c>
      <c r="F9" s="47">
        <v>5</v>
      </c>
      <c r="G9" s="47">
        <v>0.8</v>
      </c>
      <c r="H9" s="26">
        <v>1</v>
      </c>
      <c r="I9" s="19">
        <v>25000</v>
      </c>
      <c r="J9" s="20">
        <f t="shared" si="0"/>
        <v>100000</v>
      </c>
      <c r="K9" s="26"/>
      <c r="L9" s="43"/>
    </row>
    <row r="10" spans="1:12">
      <c r="A10" s="8"/>
      <c r="B10" s="9"/>
      <c r="C10" s="88">
        <v>44037</v>
      </c>
      <c r="D10" s="26" t="s">
        <v>43</v>
      </c>
      <c r="E10" s="26" t="s">
        <v>42</v>
      </c>
      <c r="F10" s="47">
        <v>3.5</v>
      </c>
      <c r="G10" s="47">
        <v>1</v>
      </c>
      <c r="H10" s="26">
        <v>1</v>
      </c>
      <c r="I10" s="19">
        <v>25000</v>
      </c>
      <c r="J10" s="20">
        <f t="shared" si="0"/>
        <v>87500</v>
      </c>
      <c r="K10" s="26"/>
      <c r="L10" s="44"/>
    </row>
    <row r="11" spans="1:12">
      <c r="A11" s="8"/>
      <c r="B11" s="9"/>
      <c r="C11" s="88">
        <v>44037</v>
      </c>
      <c r="D11" s="26" t="s">
        <v>44</v>
      </c>
      <c r="E11" s="26" t="s">
        <v>42</v>
      </c>
      <c r="F11" s="47">
        <v>3</v>
      </c>
      <c r="G11" s="47">
        <v>0.7</v>
      </c>
      <c r="H11" s="26">
        <v>1</v>
      </c>
      <c r="I11" s="19">
        <v>25000</v>
      </c>
      <c r="J11" s="20">
        <f t="shared" si="0"/>
        <v>52499.999999999993</v>
      </c>
      <c r="K11" s="26"/>
      <c r="L11" s="43"/>
    </row>
    <row r="12" spans="1:12">
      <c r="A12" s="8"/>
      <c r="B12" s="9"/>
      <c r="C12" s="88">
        <v>44039</v>
      </c>
      <c r="D12" s="26" t="s">
        <v>22</v>
      </c>
      <c r="E12" s="26" t="s">
        <v>45</v>
      </c>
      <c r="F12" s="47">
        <v>2.9</v>
      </c>
      <c r="G12" s="47">
        <v>0.75</v>
      </c>
      <c r="H12" s="26">
        <v>1</v>
      </c>
      <c r="I12" s="19">
        <v>25000</v>
      </c>
      <c r="J12" s="20">
        <f t="shared" si="0"/>
        <v>54374.999999999993</v>
      </c>
      <c r="K12" s="26"/>
      <c r="L12" s="43"/>
    </row>
    <row r="13" spans="1:12">
      <c r="A13" s="8"/>
      <c r="B13" s="9"/>
      <c r="C13" s="88">
        <v>44039</v>
      </c>
      <c r="D13" s="26" t="s">
        <v>46</v>
      </c>
      <c r="E13" s="26" t="s">
        <v>45</v>
      </c>
      <c r="F13" s="47">
        <v>2.9</v>
      </c>
      <c r="G13" s="47">
        <v>0.75</v>
      </c>
      <c r="H13" s="26">
        <v>1</v>
      </c>
      <c r="I13" s="19">
        <v>25000</v>
      </c>
      <c r="J13" s="20">
        <f t="shared" si="0"/>
        <v>54374.999999999993</v>
      </c>
      <c r="K13" s="26"/>
      <c r="L13" s="43"/>
    </row>
    <row r="14" spans="1:12">
      <c r="A14" s="8"/>
      <c r="B14" s="9"/>
      <c r="C14" s="88">
        <v>44041</v>
      </c>
      <c r="D14" s="26" t="s">
        <v>48</v>
      </c>
      <c r="E14" s="26" t="s">
        <v>47</v>
      </c>
      <c r="F14" s="47">
        <v>4</v>
      </c>
      <c r="G14" s="47">
        <v>1.25</v>
      </c>
      <c r="H14" s="26">
        <v>1</v>
      </c>
      <c r="I14" s="19">
        <v>25000</v>
      </c>
      <c r="J14" s="20">
        <f t="shared" si="0"/>
        <v>125000</v>
      </c>
      <c r="K14" s="26"/>
      <c r="L14" s="43"/>
    </row>
    <row r="15" spans="1:12">
      <c r="A15" s="8"/>
      <c r="B15" s="9"/>
      <c r="C15" s="88">
        <v>44034</v>
      </c>
      <c r="D15" s="26" t="s">
        <v>50</v>
      </c>
      <c r="E15" s="26" t="s">
        <v>49</v>
      </c>
      <c r="F15" s="47">
        <v>6</v>
      </c>
      <c r="G15" s="47">
        <v>1.25</v>
      </c>
      <c r="H15" s="26">
        <v>1</v>
      </c>
      <c r="I15" s="19">
        <v>25000</v>
      </c>
      <c r="J15" s="20">
        <f t="shared" si="0"/>
        <v>187500</v>
      </c>
      <c r="K15" s="26"/>
      <c r="L15" s="43"/>
    </row>
    <row r="16" spans="1:12">
      <c r="A16" s="8"/>
      <c r="B16" s="9"/>
      <c r="C16" s="88">
        <v>44034</v>
      </c>
      <c r="D16" s="26" t="s">
        <v>51</v>
      </c>
      <c r="E16" s="26" t="s">
        <v>49</v>
      </c>
      <c r="F16" s="47">
        <v>5.9</v>
      </c>
      <c r="G16" s="47">
        <v>1.25</v>
      </c>
      <c r="H16" s="26">
        <v>1</v>
      </c>
      <c r="I16" s="19">
        <v>25000</v>
      </c>
      <c r="J16" s="20">
        <f t="shared" si="0"/>
        <v>184375</v>
      </c>
      <c r="K16" s="26"/>
      <c r="L16" s="43"/>
    </row>
    <row r="17" spans="1:12">
      <c r="A17" s="8"/>
      <c r="B17" s="9"/>
      <c r="C17" s="88">
        <v>44034</v>
      </c>
      <c r="D17" s="26" t="s">
        <v>52</v>
      </c>
      <c r="E17" s="26" t="s">
        <v>49</v>
      </c>
      <c r="F17" s="47">
        <v>5</v>
      </c>
      <c r="G17" s="47">
        <v>1.25</v>
      </c>
      <c r="H17" s="26">
        <v>1</v>
      </c>
      <c r="I17" s="19">
        <v>25000</v>
      </c>
      <c r="J17" s="20">
        <f t="shared" si="0"/>
        <v>156250</v>
      </c>
      <c r="K17" s="26"/>
      <c r="L17" s="43"/>
    </row>
    <row r="18" spans="1:12">
      <c r="A18" s="8"/>
      <c r="B18" s="9"/>
      <c r="C18" s="88">
        <v>44034</v>
      </c>
      <c r="D18" s="26" t="s">
        <v>53</v>
      </c>
      <c r="E18" s="26" t="s">
        <v>49</v>
      </c>
      <c r="F18" s="47">
        <v>5</v>
      </c>
      <c r="G18" s="47">
        <v>1.25</v>
      </c>
      <c r="H18" s="26">
        <v>1</v>
      </c>
      <c r="I18" s="19">
        <v>25000</v>
      </c>
      <c r="J18" s="20">
        <f t="shared" si="0"/>
        <v>156250</v>
      </c>
      <c r="K18" s="26"/>
      <c r="L18" s="43"/>
    </row>
    <row r="19" spans="1:12">
      <c r="A19" s="8"/>
      <c r="B19" s="9"/>
      <c r="C19" s="88">
        <v>44034</v>
      </c>
      <c r="D19" s="26" t="s">
        <v>54</v>
      </c>
      <c r="E19" s="26" t="s">
        <v>49</v>
      </c>
      <c r="F19" s="47">
        <v>3</v>
      </c>
      <c r="G19" s="47">
        <v>1.25</v>
      </c>
      <c r="H19" s="26">
        <v>1</v>
      </c>
      <c r="I19" s="19">
        <v>25000</v>
      </c>
      <c r="J19" s="20">
        <f t="shared" si="0"/>
        <v>93750</v>
      </c>
      <c r="K19" s="26"/>
      <c r="L19" s="43"/>
    </row>
    <row r="20" spans="1:12">
      <c r="A20" s="8"/>
      <c r="B20" s="9"/>
      <c r="C20" s="88">
        <v>44034</v>
      </c>
      <c r="D20" s="26" t="s">
        <v>56</v>
      </c>
      <c r="E20" s="26" t="s">
        <v>55</v>
      </c>
      <c r="F20" s="47">
        <v>3</v>
      </c>
      <c r="G20" s="47">
        <v>1.25</v>
      </c>
      <c r="H20" s="26">
        <v>1</v>
      </c>
      <c r="I20" s="19">
        <v>25000</v>
      </c>
      <c r="J20" s="20">
        <f t="shared" si="0"/>
        <v>93750</v>
      </c>
      <c r="K20" s="26"/>
      <c r="L20" s="43"/>
    </row>
    <row r="21" spans="1:12">
      <c r="A21" s="8"/>
      <c r="B21" s="9"/>
      <c r="C21" s="88">
        <v>44034</v>
      </c>
      <c r="D21" s="26" t="s">
        <v>57</v>
      </c>
      <c r="E21" s="26" t="s">
        <v>49</v>
      </c>
      <c r="F21" s="47">
        <v>3</v>
      </c>
      <c r="G21" s="47">
        <v>1.25</v>
      </c>
      <c r="H21" s="26">
        <v>1</v>
      </c>
      <c r="I21" s="19">
        <v>25000</v>
      </c>
      <c r="J21" s="20">
        <f t="shared" si="0"/>
        <v>93750</v>
      </c>
      <c r="K21" s="26"/>
      <c r="L21" s="43"/>
    </row>
    <row r="22" spans="1:12">
      <c r="A22" s="8"/>
      <c r="B22" s="9"/>
      <c r="C22" s="88">
        <v>44032</v>
      </c>
      <c r="D22" s="26" t="s">
        <v>15</v>
      </c>
      <c r="E22" s="26" t="s">
        <v>58</v>
      </c>
      <c r="F22" s="47">
        <v>1.8</v>
      </c>
      <c r="G22" s="47">
        <v>0.5</v>
      </c>
      <c r="H22" s="26">
        <v>1</v>
      </c>
      <c r="I22" s="19">
        <v>25000</v>
      </c>
      <c r="J22" s="20">
        <f t="shared" si="0"/>
        <v>22500</v>
      </c>
      <c r="K22" s="26"/>
      <c r="L22" s="43"/>
    </row>
    <row r="23" spans="1:12">
      <c r="A23" s="8"/>
      <c r="B23" s="9"/>
      <c r="C23" s="88">
        <v>44032</v>
      </c>
      <c r="D23" s="26" t="s">
        <v>59</v>
      </c>
      <c r="E23" s="26" t="s">
        <v>58</v>
      </c>
      <c r="F23" s="47">
        <v>2</v>
      </c>
      <c r="G23" s="47">
        <v>0.5</v>
      </c>
      <c r="H23" s="26">
        <v>1</v>
      </c>
      <c r="I23" s="19">
        <v>25000</v>
      </c>
      <c r="J23" s="20">
        <f t="shared" si="0"/>
        <v>25000</v>
      </c>
      <c r="K23" s="26"/>
      <c r="L23" s="43"/>
    </row>
    <row r="24" spans="1:12">
      <c r="A24" s="8"/>
      <c r="B24" s="9"/>
      <c r="C24" s="88">
        <v>44032</v>
      </c>
      <c r="D24" s="26" t="s">
        <v>59</v>
      </c>
      <c r="E24" s="26" t="s">
        <v>58</v>
      </c>
      <c r="F24" s="47">
        <v>2.2999999999999998</v>
      </c>
      <c r="G24" s="47">
        <v>0.5</v>
      </c>
      <c r="H24" s="26">
        <v>1</v>
      </c>
      <c r="I24" s="19">
        <v>25000</v>
      </c>
      <c r="J24" s="20">
        <f t="shared" si="0"/>
        <v>28749.999999999996</v>
      </c>
      <c r="K24" s="26"/>
      <c r="L24" s="43"/>
    </row>
    <row r="25" spans="1:12">
      <c r="A25" s="8"/>
      <c r="B25" s="9"/>
      <c r="C25" s="88">
        <v>44032</v>
      </c>
      <c r="D25" s="26" t="s">
        <v>60</v>
      </c>
      <c r="E25" s="26" t="s">
        <v>58</v>
      </c>
      <c r="F25" s="47">
        <v>1.25</v>
      </c>
      <c r="G25" s="47">
        <v>0.6</v>
      </c>
      <c r="H25" s="26">
        <v>1</v>
      </c>
      <c r="I25" s="19">
        <v>25000</v>
      </c>
      <c r="J25" s="20">
        <f t="shared" si="0"/>
        <v>18750</v>
      </c>
      <c r="K25" s="26"/>
      <c r="L25" s="43"/>
    </row>
    <row r="26" spans="1:12">
      <c r="A26" s="8"/>
      <c r="B26" s="9"/>
      <c r="C26" s="88">
        <v>44032</v>
      </c>
      <c r="D26" s="26" t="s">
        <v>60</v>
      </c>
      <c r="E26" s="26" t="s">
        <v>58</v>
      </c>
      <c r="F26" s="47">
        <v>1.75</v>
      </c>
      <c r="G26" s="47">
        <v>0.6</v>
      </c>
      <c r="H26" s="26">
        <v>1</v>
      </c>
      <c r="I26" s="19">
        <v>25000</v>
      </c>
      <c r="J26" s="20">
        <f t="shared" si="0"/>
        <v>26250</v>
      </c>
      <c r="K26" s="26"/>
      <c r="L26" s="43"/>
    </row>
    <row r="27" spans="1:12">
      <c r="A27" s="8"/>
      <c r="B27" s="9"/>
      <c r="C27" s="88">
        <v>44032</v>
      </c>
      <c r="D27" s="26" t="s">
        <v>21</v>
      </c>
      <c r="E27" s="26" t="s">
        <v>58</v>
      </c>
      <c r="F27" s="47">
        <v>1.45</v>
      </c>
      <c r="G27" s="47">
        <v>1.3</v>
      </c>
      <c r="H27" s="26">
        <v>1</v>
      </c>
      <c r="I27" s="19">
        <v>25000</v>
      </c>
      <c r="J27" s="20">
        <f t="shared" si="0"/>
        <v>47125</v>
      </c>
      <c r="K27" s="26"/>
      <c r="L27" s="43"/>
    </row>
    <row r="28" spans="1:12">
      <c r="A28" s="8"/>
      <c r="B28" s="9"/>
      <c r="C28" s="88">
        <v>44032</v>
      </c>
      <c r="D28" s="26" t="s">
        <v>62</v>
      </c>
      <c r="E28" s="26" t="s">
        <v>61</v>
      </c>
      <c r="F28" s="47">
        <v>3.5</v>
      </c>
      <c r="G28" s="47">
        <v>1.25</v>
      </c>
      <c r="H28" s="26">
        <v>1</v>
      </c>
      <c r="I28" s="19">
        <v>25000</v>
      </c>
      <c r="J28" s="20">
        <f t="shared" si="0"/>
        <v>109375</v>
      </c>
      <c r="K28" s="26"/>
      <c r="L28" s="43"/>
    </row>
    <row r="29" spans="1:12">
      <c r="A29" s="8"/>
      <c r="B29" s="9"/>
      <c r="C29" s="88">
        <v>44032</v>
      </c>
      <c r="D29" s="26" t="s">
        <v>63</v>
      </c>
      <c r="E29" s="26" t="s">
        <v>61</v>
      </c>
      <c r="F29" s="47">
        <v>3.5</v>
      </c>
      <c r="G29" s="47">
        <v>1.25</v>
      </c>
      <c r="H29" s="26">
        <v>1</v>
      </c>
      <c r="I29" s="19">
        <v>25000</v>
      </c>
      <c r="J29" s="20">
        <f t="shared" si="0"/>
        <v>109375</v>
      </c>
      <c r="K29" s="26"/>
      <c r="L29" s="43"/>
    </row>
    <row r="30" spans="1:12">
      <c r="A30" s="8"/>
      <c r="B30" s="9"/>
      <c r="C30" s="88">
        <v>44032</v>
      </c>
      <c r="D30" s="26" t="s">
        <v>64</v>
      </c>
      <c r="E30" s="26" t="s">
        <v>61</v>
      </c>
      <c r="F30" s="47">
        <v>3.5</v>
      </c>
      <c r="G30" s="47">
        <v>1.25</v>
      </c>
      <c r="H30" s="26">
        <v>1</v>
      </c>
      <c r="I30" s="19">
        <v>25000</v>
      </c>
      <c r="J30" s="20">
        <f t="shared" si="0"/>
        <v>109375</v>
      </c>
      <c r="K30" s="26"/>
      <c r="L30" s="43"/>
    </row>
    <row r="31" spans="1:12">
      <c r="A31" s="8"/>
      <c r="B31" s="9"/>
      <c r="C31" s="88">
        <v>44032</v>
      </c>
      <c r="D31" s="26" t="s">
        <v>65</v>
      </c>
      <c r="E31" s="26" t="s">
        <v>61</v>
      </c>
      <c r="F31" s="47">
        <v>3.5</v>
      </c>
      <c r="G31" s="47">
        <v>1.25</v>
      </c>
      <c r="H31" s="26">
        <v>1</v>
      </c>
      <c r="I31" s="19">
        <v>25000</v>
      </c>
      <c r="J31" s="20">
        <f t="shared" si="0"/>
        <v>109375</v>
      </c>
      <c r="K31" s="26"/>
      <c r="L31" s="43"/>
    </row>
    <row r="32" spans="1:12">
      <c r="A32" s="8"/>
      <c r="B32" s="9"/>
      <c r="C32" s="88">
        <v>44037</v>
      </c>
      <c r="D32" s="26" t="s">
        <v>66</v>
      </c>
      <c r="E32" s="26" t="s">
        <v>42</v>
      </c>
      <c r="F32" s="47">
        <v>3</v>
      </c>
      <c r="G32" s="47">
        <v>0.75</v>
      </c>
      <c r="H32" s="26">
        <v>1</v>
      </c>
      <c r="I32" s="19">
        <v>25000</v>
      </c>
      <c r="J32" s="20">
        <f t="shared" si="0"/>
        <v>56250</v>
      </c>
      <c r="K32" s="26"/>
      <c r="L32" s="43"/>
    </row>
    <row r="33" spans="1:12">
      <c r="A33" s="8"/>
      <c r="B33" s="9"/>
      <c r="C33" s="88">
        <v>44037</v>
      </c>
      <c r="D33" s="26" t="s">
        <v>67</v>
      </c>
      <c r="E33" s="26" t="s">
        <v>42</v>
      </c>
      <c r="F33" s="47">
        <v>2.5</v>
      </c>
      <c r="G33" s="47">
        <v>0.75</v>
      </c>
      <c r="H33" s="26">
        <v>1</v>
      </c>
      <c r="I33" s="19">
        <v>25000</v>
      </c>
      <c r="J33" s="20">
        <f t="shared" si="0"/>
        <v>46875</v>
      </c>
      <c r="K33" s="26"/>
      <c r="L33" s="43"/>
    </row>
    <row r="34" spans="1:12">
      <c r="A34" s="8"/>
      <c r="B34" s="9"/>
      <c r="C34" s="88">
        <v>44037</v>
      </c>
      <c r="D34" s="26" t="s">
        <v>68</v>
      </c>
      <c r="E34" s="26" t="s">
        <v>42</v>
      </c>
      <c r="F34" s="47">
        <v>1.85</v>
      </c>
      <c r="G34" s="47">
        <v>1</v>
      </c>
      <c r="H34" s="26">
        <v>1</v>
      </c>
      <c r="I34" s="19">
        <v>25000</v>
      </c>
      <c r="J34" s="20">
        <f t="shared" si="0"/>
        <v>46250</v>
      </c>
      <c r="K34" s="26"/>
      <c r="L34" s="43"/>
    </row>
    <row r="35" spans="1:12">
      <c r="A35" s="8"/>
      <c r="B35" s="9"/>
      <c r="C35" s="88">
        <v>44037</v>
      </c>
      <c r="D35" s="26" t="s">
        <v>68</v>
      </c>
      <c r="E35" s="26" t="s">
        <v>42</v>
      </c>
      <c r="F35" s="47">
        <v>2.5</v>
      </c>
      <c r="G35" s="47">
        <v>1</v>
      </c>
      <c r="H35" s="26">
        <v>1</v>
      </c>
      <c r="I35" s="19">
        <v>25000</v>
      </c>
      <c r="J35" s="20">
        <f t="shared" si="0"/>
        <v>62500</v>
      </c>
      <c r="K35" s="26"/>
      <c r="L35" s="43"/>
    </row>
    <row r="36" spans="1:12">
      <c r="A36" s="8"/>
      <c r="B36" s="9"/>
      <c r="C36" s="88">
        <v>44037</v>
      </c>
      <c r="D36" s="26" t="s">
        <v>69</v>
      </c>
      <c r="E36" s="26" t="s">
        <v>42</v>
      </c>
      <c r="F36" s="47">
        <v>2.9</v>
      </c>
      <c r="G36" s="47">
        <v>1</v>
      </c>
      <c r="H36" s="26">
        <v>1</v>
      </c>
      <c r="I36" s="19">
        <v>25000</v>
      </c>
      <c r="J36" s="20">
        <f t="shared" si="0"/>
        <v>72500</v>
      </c>
      <c r="K36" s="26"/>
      <c r="L36" s="43"/>
    </row>
    <row r="37" spans="1:12">
      <c r="A37" s="8"/>
      <c r="B37" s="11"/>
      <c r="C37" s="88">
        <v>44037</v>
      </c>
      <c r="D37" s="26" t="s">
        <v>70</v>
      </c>
      <c r="E37" s="26" t="s">
        <v>42</v>
      </c>
      <c r="F37" s="47">
        <v>4</v>
      </c>
      <c r="G37" s="47">
        <v>1</v>
      </c>
      <c r="H37" s="26">
        <v>1</v>
      </c>
      <c r="I37" s="19">
        <v>25000</v>
      </c>
      <c r="J37" s="20">
        <f t="shared" si="0"/>
        <v>100000</v>
      </c>
      <c r="K37" s="26"/>
      <c r="L37" s="45"/>
    </row>
    <row r="38" spans="1:12">
      <c r="A38" s="8"/>
      <c r="B38" s="9"/>
      <c r="C38" s="88">
        <v>44037</v>
      </c>
      <c r="D38" s="26" t="s">
        <v>70</v>
      </c>
      <c r="E38" s="26" t="s">
        <v>42</v>
      </c>
      <c r="F38" s="47">
        <v>2.9</v>
      </c>
      <c r="G38" s="47">
        <v>1</v>
      </c>
      <c r="H38" s="26">
        <v>1</v>
      </c>
      <c r="I38" s="19">
        <v>25000</v>
      </c>
      <c r="J38" s="20">
        <f t="shared" si="0"/>
        <v>72500</v>
      </c>
      <c r="K38" s="26"/>
      <c r="L38" s="45"/>
    </row>
    <row r="39" spans="1:12">
      <c r="A39" s="8"/>
      <c r="B39" s="9"/>
      <c r="C39" s="88">
        <v>44035</v>
      </c>
      <c r="D39" s="48" t="s">
        <v>72</v>
      </c>
      <c r="E39" s="26" t="s">
        <v>71</v>
      </c>
      <c r="F39" s="47">
        <v>3.5</v>
      </c>
      <c r="G39" s="47">
        <v>0.9</v>
      </c>
      <c r="H39" s="26">
        <v>2</v>
      </c>
      <c r="I39" s="19">
        <v>25000</v>
      </c>
      <c r="J39" s="20">
        <f t="shared" si="0"/>
        <v>157500</v>
      </c>
      <c r="K39" s="26"/>
      <c r="L39" s="45"/>
    </row>
    <row r="40" spans="1:12">
      <c r="A40" s="8"/>
      <c r="B40" s="9"/>
      <c r="C40" s="88">
        <v>44035</v>
      </c>
      <c r="D40" s="48" t="s">
        <v>73</v>
      </c>
      <c r="E40" s="26" t="s">
        <v>71</v>
      </c>
      <c r="F40" s="47">
        <v>4</v>
      </c>
      <c r="G40" s="47">
        <v>1</v>
      </c>
      <c r="H40" s="26">
        <v>1</v>
      </c>
      <c r="I40" s="19">
        <v>25000</v>
      </c>
      <c r="J40" s="20">
        <f t="shared" si="0"/>
        <v>100000</v>
      </c>
      <c r="K40" s="26"/>
      <c r="L40" s="45"/>
    </row>
    <row r="41" spans="1:12">
      <c r="A41" s="8"/>
      <c r="B41" s="9"/>
      <c r="C41" s="88">
        <v>44040</v>
      </c>
      <c r="D41" s="26" t="s">
        <v>75</v>
      </c>
      <c r="E41" s="26" t="s">
        <v>74</v>
      </c>
      <c r="F41" s="47">
        <v>2</v>
      </c>
      <c r="G41" s="47">
        <v>0.35</v>
      </c>
      <c r="H41" s="26">
        <v>1</v>
      </c>
      <c r="I41" s="19">
        <v>25000</v>
      </c>
      <c r="J41" s="20">
        <f t="shared" si="0"/>
        <v>17500</v>
      </c>
      <c r="K41" s="26"/>
      <c r="L41" s="45"/>
    </row>
    <row r="42" spans="1:12">
      <c r="A42" s="8"/>
      <c r="B42" s="9"/>
      <c r="C42" s="88">
        <v>44040</v>
      </c>
      <c r="D42" s="26" t="s">
        <v>76</v>
      </c>
      <c r="E42" s="26" t="s">
        <v>74</v>
      </c>
      <c r="F42" s="47">
        <v>2.2000000000000002</v>
      </c>
      <c r="G42" s="47">
        <v>0.4</v>
      </c>
      <c r="H42" s="26">
        <v>1</v>
      </c>
      <c r="I42" s="19">
        <v>25000</v>
      </c>
      <c r="J42" s="20">
        <f t="shared" si="0"/>
        <v>22000.000000000004</v>
      </c>
      <c r="K42" s="26"/>
      <c r="L42" s="45"/>
    </row>
    <row r="43" spans="1:12">
      <c r="A43" s="8"/>
      <c r="B43" s="9"/>
      <c r="C43" s="88">
        <v>44040</v>
      </c>
      <c r="D43" s="26" t="s">
        <v>77</v>
      </c>
      <c r="E43" s="26" t="s">
        <v>74</v>
      </c>
      <c r="F43" s="47">
        <v>3</v>
      </c>
      <c r="G43" s="47">
        <v>1</v>
      </c>
      <c r="H43" s="26">
        <v>1</v>
      </c>
      <c r="I43" s="19">
        <v>25000</v>
      </c>
      <c r="J43" s="20">
        <f t="shared" si="0"/>
        <v>75000</v>
      </c>
      <c r="K43" s="26"/>
      <c r="L43" s="45"/>
    </row>
    <row r="44" spans="1:12">
      <c r="A44" s="8"/>
      <c r="B44" s="9"/>
      <c r="C44" s="88">
        <v>44040</v>
      </c>
      <c r="D44" s="26" t="s">
        <v>78</v>
      </c>
      <c r="E44" s="26" t="s">
        <v>74</v>
      </c>
      <c r="F44" s="47">
        <v>3</v>
      </c>
      <c r="G44" s="47">
        <v>1</v>
      </c>
      <c r="H44" s="26">
        <v>1</v>
      </c>
      <c r="I44" s="19">
        <v>25000</v>
      </c>
      <c r="J44" s="20">
        <f t="shared" si="0"/>
        <v>75000</v>
      </c>
      <c r="K44" s="26"/>
      <c r="L44" s="45"/>
    </row>
    <row r="45" spans="1:12">
      <c r="A45" s="8"/>
      <c r="B45" s="9"/>
      <c r="C45" s="88">
        <v>44032</v>
      </c>
      <c r="D45" s="26" t="s">
        <v>80</v>
      </c>
      <c r="E45" s="26" t="s">
        <v>79</v>
      </c>
      <c r="F45" s="47">
        <v>2.7</v>
      </c>
      <c r="G45" s="47">
        <v>0.9</v>
      </c>
      <c r="H45" s="26">
        <v>1</v>
      </c>
      <c r="I45" s="19">
        <v>25000</v>
      </c>
      <c r="J45" s="20">
        <f t="shared" si="0"/>
        <v>60750.000000000007</v>
      </c>
      <c r="K45" s="26"/>
      <c r="L45" s="45"/>
    </row>
    <row r="46" spans="1:12">
      <c r="A46" s="8"/>
      <c r="B46" s="9"/>
      <c r="C46" s="88">
        <v>44032</v>
      </c>
      <c r="D46" s="26" t="s">
        <v>81</v>
      </c>
      <c r="E46" s="26" t="s">
        <v>79</v>
      </c>
      <c r="F46" s="47">
        <v>2.7</v>
      </c>
      <c r="G46" s="47">
        <v>0.8</v>
      </c>
      <c r="H46" s="26">
        <v>1</v>
      </c>
      <c r="I46" s="19">
        <v>25000</v>
      </c>
      <c r="J46" s="20">
        <f t="shared" si="0"/>
        <v>54000</v>
      </c>
      <c r="K46" s="26"/>
      <c r="L46" s="45"/>
    </row>
    <row r="47" spans="1:12">
      <c r="A47" s="8"/>
      <c r="B47" s="9"/>
      <c r="C47" s="88">
        <v>44032</v>
      </c>
      <c r="D47" s="26" t="s">
        <v>82</v>
      </c>
      <c r="E47" s="26" t="s">
        <v>79</v>
      </c>
      <c r="F47" s="47">
        <v>5</v>
      </c>
      <c r="G47" s="47">
        <v>0.8</v>
      </c>
      <c r="H47" s="26">
        <v>1</v>
      </c>
      <c r="I47" s="19">
        <v>25000</v>
      </c>
      <c r="J47" s="20">
        <f t="shared" si="0"/>
        <v>100000</v>
      </c>
      <c r="K47" s="26"/>
      <c r="L47" s="45"/>
    </row>
    <row r="48" spans="1:12">
      <c r="A48" s="8"/>
      <c r="B48" s="9"/>
      <c r="C48" s="88">
        <v>44032</v>
      </c>
      <c r="D48" s="26" t="s">
        <v>84</v>
      </c>
      <c r="E48" s="26" t="s">
        <v>83</v>
      </c>
      <c r="F48" s="47">
        <v>2.4</v>
      </c>
      <c r="G48" s="47">
        <v>1.4</v>
      </c>
      <c r="H48" s="26">
        <v>1</v>
      </c>
      <c r="I48" s="19">
        <v>25000</v>
      </c>
      <c r="J48" s="20">
        <f t="shared" ref="J48" si="1">F48*G48*H48*I48</f>
        <v>84000</v>
      </c>
      <c r="K48" s="26"/>
      <c r="L48" s="45"/>
    </row>
    <row r="49" spans="1:12">
      <c r="A49" s="8"/>
      <c r="B49" s="9"/>
      <c r="C49" s="88">
        <v>44036</v>
      </c>
      <c r="D49" s="48" t="s">
        <v>86</v>
      </c>
      <c r="E49" s="26" t="s">
        <v>85</v>
      </c>
      <c r="F49" s="47">
        <v>3</v>
      </c>
      <c r="G49" s="47">
        <v>1.1000000000000001</v>
      </c>
      <c r="H49" s="26">
        <v>1</v>
      </c>
      <c r="I49" s="19">
        <v>25000</v>
      </c>
      <c r="J49" s="20">
        <f t="shared" si="0"/>
        <v>82500</v>
      </c>
      <c r="K49" s="26"/>
      <c r="L49" s="45"/>
    </row>
    <row r="50" spans="1:12">
      <c r="A50" s="8"/>
      <c r="B50" s="9"/>
      <c r="C50" s="88">
        <v>44036</v>
      </c>
      <c r="D50" s="48" t="s">
        <v>87</v>
      </c>
      <c r="E50" s="26" t="s">
        <v>85</v>
      </c>
      <c r="F50" s="47">
        <v>4.5</v>
      </c>
      <c r="G50" s="47">
        <v>0.7</v>
      </c>
      <c r="H50" s="26">
        <v>1</v>
      </c>
      <c r="I50" s="19">
        <v>25000</v>
      </c>
      <c r="J50" s="20">
        <f t="shared" si="0"/>
        <v>78750</v>
      </c>
      <c r="K50" s="26"/>
      <c r="L50" s="45"/>
    </row>
    <row r="51" spans="1:12">
      <c r="A51" s="8"/>
      <c r="B51" s="9"/>
      <c r="C51" s="88">
        <v>44036</v>
      </c>
      <c r="D51" s="48" t="s">
        <v>88</v>
      </c>
      <c r="E51" s="26" t="s">
        <v>85</v>
      </c>
      <c r="F51" s="47">
        <v>2.4</v>
      </c>
      <c r="G51" s="47">
        <v>0.7</v>
      </c>
      <c r="H51" s="26">
        <v>1</v>
      </c>
      <c r="I51" s="19">
        <v>25000</v>
      </c>
      <c r="J51" s="20">
        <f t="shared" si="0"/>
        <v>42000</v>
      </c>
      <c r="K51" s="26"/>
      <c r="L51" s="45"/>
    </row>
    <row r="52" spans="1:12">
      <c r="A52" s="8"/>
      <c r="B52" s="9"/>
      <c r="C52" s="88">
        <v>44036</v>
      </c>
      <c r="D52" s="48" t="s">
        <v>89</v>
      </c>
      <c r="E52" s="26" t="s">
        <v>85</v>
      </c>
      <c r="F52" s="47">
        <v>5</v>
      </c>
      <c r="G52" s="47">
        <v>1.2</v>
      </c>
      <c r="H52" s="26">
        <v>1</v>
      </c>
      <c r="I52" s="19">
        <v>25000</v>
      </c>
      <c r="J52" s="20">
        <f t="shared" si="0"/>
        <v>150000</v>
      </c>
      <c r="K52" s="26"/>
      <c r="L52" s="45"/>
    </row>
    <row r="53" spans="1:12">
      <c r="A53" s="8"/>
      <c r="B53" s="9"/>
      <c r="C53" s="88">
        <v>44036</v>
      </c>
      <c r="D53" s="48" t="s">
        <v>90</v>
      </c>
      <c r="E53" s="26" t="s">
        <v>85</v>
      </c>
      <c r="F53" s="47">
        <v>6.5</v>
      </c>
      <c r="G53" s="47">
        <v>1.3</v>
      </c>
      <c r="H53" s="26">
        <v>1</v>
      </c>
      <c r="I53" s="19">
        <v>25000</v>
      </c>
      <c r="J53" s="20">
        <f t="shared" si="0"/>
        <v>211250.00000000003</v>
      </c>
      <c r="K53" s="26"/>
      <c r="L53" s="45"/>
    </row>
    <row r="54" spans="1:12">
      <c r="A54" s="8"/>
      <c r="B54" s="9"/>
      <c r="C54" s="88">
        <v>44036</v>
      </c>
      <c r="D54" s="48" t="s">
        <v>91</v>
      </c>
      <c r="E54" s="26" t="s">
        <v>85</v>
      </c>
      <c r="F54" s="47">
        <v>2.1</v>
      </c>
      <c r="G54" s="47">
        <v>0.7</v>
      </c>
      <c r="H54" s="26">
        <v>1</v>
      </c>
      <c r="I54" s="19">
        <v>25000</v>
      </c>
      <c r="J54" s="20">
        <f t="shared" si="0"/>
        <v>36750</v>
      </c>
      <c r="K54" s="26"/>
      <c r="L54" s="45"/>
    </row>
    <row r="55" spans="1:12">
      <c r="A55" s="8"/>
      <c r="B55" s="9"/>
      <c r="C55" s="88">
        <v>44036</v>
      </c>
      <c r="D55" s="48" t="s">
        <v>92</v>
      </c>
      <c r="E55" s="26" t="s">
        <v>85</v>
      </c>
      <c r="F55" s="47">
        <v>2.1</v>
      </c>
      <c r="G55" s="47">
        <v>0.7</v>
      </c>
      <c r="H55" s="26">
        <v>1</v>
      </c>
      <c r="I55" s="19">
        <v>25000</v>
      </c>
      <c r="J55" s="20">
        <f t="shared" si="0"/>
        <v>36750</v>
      </c>
      <c r="K55" s="26"/>
      <c r="L55" s="45"/>
    </row>
    <row r="56" spans="1:12">
      <c r="A56" s="8"/>
      <c r="B56" s="9"/>
      <c r="C56" s="88">
        <v>44036</v>
      </c>
      <c r="D56" s="48" t="s">
        <v>93</v>
      </c>
      <c r="E56" s="26" t="s">
        <v>85</v>
      </c>
      <c r="F56" s="47">
        <v>3.2</v>
      </c>
      <c r="G56" s="47">
        <v>0.7</v>
      </c>
      <c r="H56" s="26">
        <v>1</v>
      </c>
      <c r="I56" s="19">
        <v>25000</v>
      </c>
      <c r="J56" s="20">
        <f t="shared" si="0"/>
        <v>55999.999999999993</v>
      </c>
      <c r="K56" s="26"/>
      <c r="L56" s="45"/>
    </row>
    <row r="57" spans="1:12">
      <c r="A57" s="8"/>
      <c r="B57" s="9"/>
      <c r="C57" s="88">
        <v>44036</v>
      </c>
      <c r="D57" s="26" t="s">
        <v>95</v>
      </c>
      <c r="E57" s="26" t="s">
        <v>94</v>
      </c>
      <c r="F57" s="47">
        <v>2.6</v>
      </c>
      <c r="G57" s="47">
        <v>0.6</v>
      </c>
      <c r="H57" s="26">
        <v>1</v>
      </c>
      <c r="I57" s="19">
        <v>25000</v>
      </c>
      <c r="J57" s="20">
        <f t="shared" si="0"/>
        <v>39000</v>
      </c>
      <c r="K57" s="26"/>
      <c r="L57" s="45"/>
    </row>
    <row r="58" spans="1:12">
      <c r="A58" s="8"/>
      <c r="B58" s="9"/>
      <c r="C58" s="88">
        <v>44036</v>
      </c>
      <c r="D58" s="26" t="s">
        <v>95</v>
      </c>
      <c r="E58" s="26" t="s">
        <v>94</v>
      </c>
      <c r="F58" s="47">
        <v>2</v>
      </c>
      <c r="G58" s="47">
        <v>0.6</v>
      </c>
      <c r="H58" s="26">
        <v>1</v>
      </c>
      <c r="I58" s="19">
        <v>25000</v>
      </c>
      <c r="J58" s="20">
        <f t="shared" si="0"/>
        <v>30000</v>
      </c>
      <c r="K58" s="26"/>
      <c r="L58" s="45"/>
    </row>
    <row r="59" spans="1:12">
      <c r="A59" s="8"/>
      <c r="B59" s="9"/>
      <c r="C59" s="88">
        <v>44036</v>
      </c>
      <c r="D59" s="48" t="s">
        <v>96</v>
      </c>
      <c r="E59" s="26" t="s">
        <v>85</v>
      </c>
      <c r="F59" s="47">
        <v>4</v>
      </c>
      <c r="G59" s="47">
        <v>1</v>
      </c>
      <c r="H59" s="26">
        <v>1</v>
      </c>
      <c r="I59" s="19">
        <v>25000</v>
      </c>
      <c r="J59" s="20">
        <f t="shared" si="0"/>
        <v>100000</v>
      </c>
      <c r="K59" s="26"/>
      <c r="L59" s="45"/>
    </row>
    <row r="60" spans="1:12">
      <c r="A60" s="8"/>
      <c r="B60" s="9"/>
      <c r="C60" s="88">
        <v>44042</v>
      </c>
      <c r="D60" s="48" t="s">
        <v>98</v>
      </c>
      <c r="E60" s="26" t="s">
        <v>97</v>
      </c>
      <c r="F60" s="47">
        <v>4.5</v>
      </c>
      <c r="G60" s="47">
        <v>1</v>
      </c>
      <c r="H60" s="26">
        <v>1</v>
      </c>
      <c r="I60" s="19">
        <v>25000</v>
      </c>
      <c r="J60" s="20">
        <f t="shared" si="0"/>
        <v>112500</v>
      </c>
      <c r="K60" s="26"/>
      <c r="L60" s="45"/>
    </row>
    <row r="61" spans="1:12">
      <c r="A61" s="8"/>
      <c r="B61" s="9"/>
      <c r="C61" s="88">
        <v>44042</v>
      </c>
      <c r="D61" s="48" t="s">
        <v>98</v>
      </c>
      <c r="E61" s="26" t="s">
        <v>97</v>
      </c>
      <c r="F61" s="47">
        <v>3.3</v>
      </c>
      <c r="G61" s="47">
        <v>1.5</v>
      </c>
      <c r="H61" s="26">
        <v>1</v>
      </c>
      <c r="I61" s="19">
        <v>25000</v>
      </c>
      <c r="J61" s="20">
        <f t="shared" si="0"/>
        <v>123749.99999999999</v>
      </c>
      <c r="K61" s="26"/>
      <c r="L61" s="45"/>
    </row>
    <row r="62" spans="1:12">
      <c r="A62" s="8"/>
      <c r="B62" s="9"/>
      <c r="C62" s="88">
        <v>44042</v>
      </c>
      <c r="D62" s="26" t="s">
        <v>99</v>
      </c>
      <c r="E62" s="26" t="s">
        <v>97</v>
      </c>
      <c r="F62" s="47">
        <v>2.1</v>
      </c>
      <c r="G62" s="47">
        <v>1</v>
      </c>
      <c r="H62" s="26">
        <v>1</v>
      </c>
      <c r="I62" s="19">
        <v>25000</v>
      </c>
      <c r="J62" s="20">
        <f t="shared" si="0"/>
        <v>52500</v>
      </c>
      <c r="K62" s="26"/>
      <c r="L62" s="45"/>
    </row>
    <row r="63" spans="1:12">
      <c r="A63" s="8"/>
      <c r="B63" s="9"/>
      <c r="C63" s="88">
        <v>44042</v>
      </c>
      <c r="D63" s="26" t="s">
        <v>100</v>
      </c>
      <c r="E63" s="26" t="s">
        <v>97</v>
      </c>
      <c r="F63" s="47">
        <v>1.1000000000000001</v>
      </c>
      <c r="G63" s="47">
        <v>0.8</v>
      </c>
      <c r="H63" s="26">
        <v>1</v>
      </c>
      <c r="I63" s="19">
        <v>25000</v>
      </c>
      <c r="J63" s="20">
        <f t="shared" si="0"/>
        <v>22000.000000000004</v>
      </c>
      <c r="K63" s="26"/>
      <c r="L63" s="45"/>
    </row>
    <row r="64" spans="1:12">
      <c r="A64" s="8"/>
      <c r="B64" s="9"/>
      <c r="C64" s="88">
        <v>44042</v>
      </c>
      <c r="D64" s="26" t="s">
        <v>100</v>
      </c>
      <c r="E64" s="26" t="s">
        <v>97</v>
      </c>
      <c r="F64" s="47">
        <v>1.9</v>
      </c>
      <c r="G64" s="47">
        <v>0.9</v>
      </c>
      <c r="H64" s="26">
        <v>1</v>
      </c>
      <c r="I64" s="19">
        <v>25000</v>
      </c>
      <c r="J64" s="20">
        <f t="shared" si="0"/>
        <v>42750</v>
      </c>
      <c r="K64" s="26"/>
      <c r="L64" s="45"/>
    </row>
    <row r="65" spans="1:12">
      <c r="A65" s="8"/>
      <c r="B65" s="9"/>
      <c r="C65" s="88">
        <v>44042</v>
      </c>
      <c r="D65" s="26" t="s">
        <v>101</v>
      </c>
      <c r="E65" s="26" t="s">
        <v>97</v>
      </c>
      <c r="F65" s="47">
        <v>1.5</v>
      </c>
      <c r="G65" s="47">
        <v>0.7</v>
      </c>
      <c r="H65" s="26">
        <v>1</v>
      </c>
      <c r="I65" s="19">
        <v>25000</v>
      </c>
      <c r="J65" s="20">
        <f t="shared" si="0"/>
        <v>26249.999999999996</v>
      </c>
      <c r="K65" s="26"/>
      <c r="L65" s="45"/>
    </row>
    <row r="66" spans="1:12">
      <c r="A66" s="8"/>
      <c r="B66" s="11"/>
      <c r="C66" s="88">
        <v>44042</v>
      </c>
      <c r="D66" s="26" t="s">
        <v>102</v>
      </c>
      <c r="E66" s="26" t="s">
        <v>97</v>
      </c>
      <c r="F66" s="47">
        <v>2.7</v>
      </c>
      <c r="G66" s="47">
        <v>0.5</v>
      </c>
      <c r="H66" s="26">
        <v>1</v>
      </c>
      <c r="I66" s="19">
        <v>25000</v>
      </c>
      <c r="J66" s="20">
        <f t="shared" si="0"/>
        <v>33750</v>
      </c>
      <c r="K66" s="26"/>
      <c r="L66" s="45"/>
    </row>
    <row r="67" spans="1:12">
      <c r="A67" s="8"/>
      <c r="B67" s="11"/>
      <c r="C67" s="88">
        <v>44042</v>
      </c>
      <c r="D67" s="26" t="s">
        <v>103</v>
      </c>
      <c r="E67" s="26" t="s">
        <v>97</v>
      </c>
      <c r="F67" s="47">
        <v>1.9</v>
      </c>
      <c r="G67" s="47">
        <v>1.1000000000000001</v>
      </c>
      <c r="H67" s="26">
        <v>1</v>
      </c>
      <c r="I67" s="19">
        <v>25000</v>
      </c>
      <c r="J67" s="20">
        <f t="shared" si="0"/>
        <v>52250</v>
      </c>
      <c r="K67" s="26"/>
      <c r="L67" s="45"/>
    </row>
    <row r="68" spans="1:12">
      <c r="A68" s="8"/>
      <c r="B68" s="11"/>
      <c r="C68" s="88">
        <v>44042</v>
      </c>
      <c r="D68" s="26" t="s">
        <v>104</v>
      </c>
      <c r="E68" s="26" t="s">
        <v>97</v>
      </c>
      <c r="F68" s="47">
        <v>4.5</v>
      </c>
      <c r="G68" s="47">
        <v>0.6</v>
      </c>
      <c r="H68" s="26">
        <v>1</v>
      </c>
      <c r="I68" s="19">
        <v>25000</v>
      </c>
      <c r="J68" s="20">
        <f t="shared" si="0"/>
        <v>67500</v>
      </c>
      <c r="K68" s="26"/>
      <c r="L68" s="45"/>
    </row>
    <row r="69" spans="1:12">
      <c r="A69" s="8"/>
      <c r="B69" s="11"/>
      <c r="C69" s="88">
        <v>44042</v>
      </c>
      <c r="D69" s="26" t="s">
        <v>105</v>
      </c>
      <c r="E69" s="26" t="s">
        <v>97</v>
      </c>
      <c r="F69" s="47">
        <v>2</v>
      </c>
      <c r="G69" s="47">
        <v>0.5</v>
      </c>
      <c r="H69" s="26">
        <v>2</v>
      </c>
      <c r="I69" s="19">
        <v>25000</v>
      </c>
      <c r="J69" s="20">
        <f t="shared" ref="J69:J78" si="2">F69*G69*H69*I69</f>
        <v>50000</v>
      </c>
      <c r="K69" s="26"/>
      <c r="L69" s="45"/>
    </row>
    <row r="70" spans="1:12">
      <c r="A70" s="8"/>
      <c r="B70" s="11"/>
      <c r="C70" s="88">
        <v>44042</v>
      </c>
      <c r="D70" s="26" t="s">
        <v>105</v>
      </c>
      <c r="E70" s="26" t="s">
        <v>97</v>
      </c>
      <c r="F70" s="47">
        <v>1</v>
      </c>
      <c r="G70" s="47">
        <v>0.5</v>
      </c>
      <c r="H70" s="26">
        <v>1</v>
      </c>
      <c r="I70" s="19">
        <v>25000</v>
      </c>
      <c r="J70" s="20">
        <f t="shared" si="2"/>
        <v>12500</v>
      </c>
      <c r="K70" s="26"/>
      <c r="L70" s="45"/>
    </row>
    <row r="71" spans="1:12">
      <c r="A71" s="8"/>
      <c r="B71" s="11"/>
      <c r="C71" s="88">
        <v>44042</v>
      </c>
      <c r="D71" s="26" t="s">
        <v>106</v>
      </c>
      <c r="E71" s="26" t="s">
        <v>97</v>
      </c>
      <c r="F71" s="47">
        <v>3</v>
      </c>
      <c r="G71" s="47">
        <v>0.55000000000000004</v>
      </c>
      <c r="H71" s="26">
        <v>1</v>
      </c>
      <c r="I71" s="19">
        <v>25000</v>
      </c>
      <c r="J71" s="20">
        <f t="shared" si="2"/>
        <v>41250</v>
      </c>
      <c r="K71" s="26"/>
      <c r="L71" s="45"/>
    </row>
    <row r="72" spans="1:12">
      <c r="A72" s="8"/>
      <c r="B72" s="11"/>
      <c r="C72" s="88">
        <v>44041</v>
      </c>
      <c r="D72" s="48" t="s">
        <v>108</v>
      </c>
      <c r="E72" s="26" t="s">
        <v>107</v>
      </c>
      <c r="F72" s="47">
        <v>3.8</v>
      </c>
      <c r="G72" s="47">
        <v>0.7</v>
      </c>
      <c r="H72" s="26">
        <v>1</v>
      </c>
      <c r="I72" s="19">
        <v>25000</v>
      </c>
      <c r="J72" s="20">
        <f t="shared" si="2"/>
        <v>66499.999999999985</v>
      </c>
      <c r="K72" s="26"/>
      <c r="L72" s="45"/>
    </row>
    <row r="73" spans="1:12">
      <c r="A73" s="8"/>
      <c r="B73" s="11"/>
      <c r="C73" s="88">
        <v>44036</v>
      </c>
      <c r="D73" s="48" t="s">
        <v>110</v>
      </c>
      <c r="E73" s="26" t="s">
        <v>109</v>
      </c>
      <c r="F73" s="47">
        <v>2.2999999999999998</v>
      </c>
      <c r="G73" s="47">
        <v>1.5</v>
      </c>
      <c r="H73" s="26">
        <v>1</v>
      </c>
      <c r="I73" s="19">
        <v>25000</v>
      </c>
      <c r="J73" s="20">
        <f t="shared" si="2"/>
        <v>86250</v>
      </c>
      <c r="K73" s="26"/>
      <c r="L73" s="45"/>
    </row>
    <row r="74" spans="1:12">
      <c r="A74" s="8"/>
      <c r="B74" s="11"/>
      <c r="C74" s="88">
        <v>44031</v>
      </c>
      <c r="D74" s="26" t="s">
        <v>111</v>
      </c>
      <c r="E74" s="27" t="s">
        <v>13</v>
      </c>
      <c r="F74" s="47">
        <v>6</v>
      </c>
      <c r="G74" s="47">
        <v>1</v>
      </c>
      <c r="H74" s="26">
        <v>1</v>
      </c>
      <c r="I74" s="19">
        <v>25000</v>
      </c>
      <c r="J74" s="20">
        <f t="shared" si="2"/>
        <v>150000</v>
      </c>
      <c r="K74" s="27"/>
      <c r="L74" s="45"/>
    </row>
    <row r="75" spans="1:12">
      <c r="A75" s="8"/>
      <c r="B75" s="11"/>
      <c r="C75" s="88">
        <v>44031</v>
      </c>
      <c r="D75" s="26" t="s">
        <v>113</v>
      </c>
      <c r="E75" s="27" t="s">
        <v>112</v>
      </c>
      <c r="F75" s="47">
        <v>3</v>
      </c>
      <c r="G75" s="47">
        <v>1.5</v>
      </c>
      <c r="H75" s="26">
        <v>1</v>
      </c>
      <c r="I75" s="19">
        <v>25000</v>
      </c>
      <c r="J75" s="20">
        <f t="shared" si="2"/>
        <v>112500</v>
      </c>
      <c r="K75" s="27"/>
      <c r="L75" s="45"/>
    </row>
    <row r="76" spans="1:12">
      <c r="A76" s="8"/>
      <c r="B76" s="11"/>
      <c r="C76" s="88">
        <v>44031</v>
      </c>
      <c r="D76" s="26" t="s">
        <v>114</v>
      </c>
      <c r="E76" s="27" t="s">
        <v>112</v>
      </c>
      <c r="F76" s="47">
        <v>3</v>
      </c>
      <c r="G76" s="47">
        <v>2</v>
      </c>
      <c r="H76" s="26">
        <v>2</v>
      </c>
      <c r="I76" s="19">
        <v>25000</v>
      </c>
      <c r="J76" s="20">
        <f t="shared" si="2"/>
        <v>300000</v>
      </c>
      <c r="K76" s="27"/>
      <c r="L76" s="45"/>
    </row>
    <row r="77" spans="1:12">
      <c r="A77" s="8"/>
      <c r="B77" s="11"/>
      <c r="C77" s="88">
        <v>44032</v>
      </c>
      <c r="D77" s="26" t="s">
        <v>116</v>
      </c>
      <c r="E77" s="26" t="s">
        <v>115</v>
      </c>
      <c r="F77" s="47">
        <v>3.5</v>
      </c>
      <c r="G77" s="47">
        <v>1.5</v>
      </c>
      <c r="H77" s="26">
        <v>2</v>
      </c>
      <c r="I77" s="19">
        <v>25000</v>
      </c>
      <c r="J77" s="20">
        <f t="shared" si="2"/>
        <v>262500</v>
      </c>
      <c r="K77" s="26"/>
      <c r="L77" s="45"/>
    </row>
    <row r="78" spans="1:12">
      <c r="A78" s="8"/>
      <c r="B78" s="11"/>
      <c r="C78" s="88">
        <v>44031</v>
      </c>
      <c r="D78" s="26" t="s">
        <v>117</v>
      </c>
      <c r="E78" s="26" t="s">
        <v>13</v>
      </c>
      <c r="F78" s="47">
        <v>4</v>
      </c>
      <c r="G78" s="47">
        <v>1</v>
      </c>
      <c r="H78" s="26">
        <v>1</v>
      </c>
      <c r="I78" s="19">
        <v>25000</v>
      </c>
      <c r="J78" s="20">
        <f t="shared" si="2"/>
        <v>100000</v>
      </c>
      <c r="K78" s="26"/>
      <c r="L78" s="45"/>
    </row>
    <row r="79" spans="1:12">
      <c r="A79" s="8"/>
      <c r="B79" s="9"/>
      <c r="C79" s="88">
        <v>44031</v>
      </c>
      <c r="D79" s="25" t="s">
        <v>119</v>
      </c>
      <c r="E79" s="25" t="s">
        <v>112</v>
      </c>
      <c r="F79" s="25">
        <v>3</v>
      </c>
      <c r="G79" s="25">
        <v>1</v>
      </c>
      <c r="H79" s="25">
        <v>2</v>
      </c>
      <c r="I79" s="19">
        <v>25000</v>
      </c>
      <c r="J79" s="20">
        <f t="shared" ref="J79" si="3">F79*G79*H79*I79</f>
        <v>150000</v>
      </c>
      <c r="K79" s="10"/>
      <c r="L79" s="45"/>
    </row>
    <row r="80" spans="1:12" ht="13.5" thickBot="1">
      <c r="A80" s="34"/>
      <c r="B80" s="2"/>
      <c r="C80" s="50"/>
      <c r="D80" s="2"/>
      <c r="E80" s="2"/>
      <c r="F80" s="62" t="s">
        <v>11</v>
      </c>
      <c r="G80" s="63"/>
      <c r="H80" s="63"/>
      <c r="I80" s="63"/>
      <c r="J80" s="64"/>
      <c r="K80" s="12">
        <f>SUM(J4:J79)</f>
        <v>6685625</v>
      </c>
      <c r="L80" s="45"/>
    </row>
    <row r="81" spans="1:12">
      <c r="A81" s="33">
        <v>2</v>
      </c>
      <c r="B81" s="37" t="s">
        <v>25</v>
      </c>
      <c r="C81" s="51">
        <v>44013</v>
      </c>
      <c r="D81" s="26" t="s">
        <v>26</v>
      </c>
      <c r="E81" s="26" t="s">
        <v>13</v>
      </c>
      <c r="F81" s="27"/>
      <c r="G81" s="27"/>
      <c r="H81" s="28"/>
      <c r="I81" s="19"/>
      <c r="J81" s="20">
        <v>7425000</v>
      </c>
      <c r="K81" s="10"/>
      <c r="L81" s="45" t="s">
        <v>120</v>
      </c>
    </row>
    <row r="82" spans="1:12" ht="13.5" thickBot="1">
      <c r="A82" s="2"/>
      <c r="B82" s="2"/>
      <c r="C82" s="50"/>
      <c r="D82" s="2"/>
      <c r="E82" s="2"/>
      <c r="F82" s="71" t="s">
        <v>11</v>
      </c>
      <c r="G82" s="72"/>
      <c r="H82" s="72"/>
      <c r="I82" s="72"/>
      <c r="J82" s="73"/>
      <c r="K82" s="38">
        <v>7425000</v>
      </c>
      <c r="L82" s="45"/>
    </row>
    <row r="83" spans="1:12">
      <c r="A83" s="29">
        <v>3</v>
      </c>
      <c r="B83" s="54" t="s">
        <v>122</v>
      </c>
      <c r="C83" s="51">
        <v>44013</v>
      </c>
      <c r="D83" s="29" t="s">
        <v>143</v>
      </c>
      <c r="E83" s="29" t="s">
        <v>121</v>
      </c>
      <c r="F83" s="21"/>
      <c r="G83" s="21"/>
      <c r="H83" s="30"/>
      <c r="I83" s="30"/>
      <c r="J83" s="31">
        <v>800000</v>
      </c>
      <c r="K83" s="32"/>
      <c r="L83" s="45" t="s">
        <v>18</v>
      </c>
    </row>
    <row r="84" spans="1:12" ht="13.5" thickBot="1">
      <c r="A84" s="2"/>
      <c r="B84" s="2"/>
      <c r="C84" s="50"/>
      <c r="D84" s="2"/>
      <c r="E84" s="2"/>
      <c r="F84" s="65" t="s">
        <v>11</v>
      </c>
      <c r="G84" s="66"/>
      <c r="H84" s="66"/>
      <c r="I84" s="66"/>
      <c r="J84" s="67"/>
      <c r="K84" s="23">
        <f>SUM(J83:J83)</f>
        <v>800000</v>
      </c>
      <c r="L84" s="45"/>
    </row>
    <row r="85" spans="1:12">
      <c r="A85" s="13">
        <v>4</v>
      </c>
      <c r="B85" s="35" t="s">
        <v>24</v>
      </c>
      <c r="C85" s="51">
        <v>44036</v>
      </c>
      <c r="D85" s="13" t="s">
        <v>28</v>
      </c>
      <c r="E85" s="13" t="s">
        <v>19</v>
      </c>
      <c r="F85" s="21"/>
      <c r="G85" s="21"/>
      <c r="H85" s="39">
        <v>40</v>
      </c>
      <c r="I85" s="24">
        <v>150000</v>
      </c>
      <c r="J85" s="24">
        <f>H85*I85</f>
        <v>6000000</v>
      </c>
      <c r="K85" s="32"/>
      <c r="L85" s="45" t="s">
        <v>132</v>
      </c>
    </row>
    <row r="86" spans="1:12">
      <c r="A86" s="8"/>
      <c r="B86" s="8"/>
      <c r="C86" s="51">
        <v>44036</v>
      </c>
      <c r="D86" s="9" t="s">
        <v>29</v>
      </c>
      <c r="E86" s="9" t="s">
        <v>19</v>
      </c>
      <c r="F86" s="21"/>
      <c r="G86" s="21"/>
      <c r="H86" s="39">
        <v>20</v>
      </c>
      <c r="I86" s="24">
        <v>150000</v>
      </c>
      <c r="J86" s="24">
        <f t="shared" ref="J86" si="4">H86*I86</f>
        <v>3000000</v>
      </c>
      <c r="K86" s="32"/>
      <c r="L86" s="45" t="s">
        <v>132</v>
      </c>
    </row>
    <row r="87" spans="1:12">
      <c r="A87" s="8"/>
      <c r="B87" s="8"/>
      <c r="C87" s="51">
        <v>44013</v>
      </c>
      <c r="D87" s="9" t="s">
        <v>27</v>
      </c>
      <c r="E87" s="13" t="s">
        <v>19</v>
      </c>
      <c r="F87" s="30"/>
      <c r="G87" s="30"/>
      <c r="H87" s="40">
        <v>60</v>
      </c>
      <c r="I87" s="31">
        <v>88500</v>
      </c>
      <c r="J87" s="31">
        <f>H87*I87</f>
        <v>5310000</v>
      </c>
      <c r="K87" s="32"/>
      <c r="L87" s="45" t="s">
        <v>138</v>
      </c>
    </row>
    <row r="88" spans="1:12" ht="13.5" thickBot="1">
      <c r="A88" s="2"/>
      <c r="B88" s="2"/>
      <c r="C88" s="50"/>
      <c r="D88" s="2"/>
      <c r="E88" s="2"/>
      <c r="F88" s="68" t="s">
        <v>11</v>
      </c>
      <c r="G88" s="69"/>
      <c r="H88" s="69"/>
      <c r="I88" s="69"/>
      <c r="J88" s="70"/>
      <c r="K88" s="36">
        <f>SUM(J85:J87)</f>
        <v>14310000</v>
      </c>
      <c r="L88" s="45"/>
    </row>
    <row r="89" spans="1:12">
      <c r="A89" s="13">
        <v>5</v>
      </c>
      <c r="B89" s="41" t="s">
        <v>123</v>
      </c>
      <c r="C89" s="51">
        <v>44013</v>
      </c>
      <c r="D89" s="13" t="s">
        <v>30</v>
      </c>
      <c r="E89" s="13" t="s">
        <v>16</v>
      </c>
      <c r="F89" s="21"/>
      <c r="G89" s="21"/>
      <c r="H89" s="21">
        <v>5</v>
      </c>
      <c r="I89" s="24">
        <v>85500</v>
      </c>
      <c r="J89" s="87">
        <f>H89*I89</f>
        <v>427500</v>
      </c>
      <c r="K89" s="22"/>
      <c r="L89" s="46" t="s">
        <v>133</v>
      </c>
    </row>
    <row r="90" spans="1:12">
      <c r="A90" s="9"/>
      <c r="B90" s="9"/>
      <c r="C90" s="51">
        <v>44013</v>
      </c>
      <c r="D90" s="9" t="s">
        <v>124</v>
      </c>
      <c r="E90" s="9" t="s">
        <v>134</v>
      </c>
      <c r="F90" s="30"/>
      <c r="G90" s="30"/>
      <c r="H90" s="30">
        <v>5</v>
      </c>
      <c r="I90" s="31">
        <v>85500</v>
      </c>
      <c r="J90" s="87">
        <f t="shared" ref="J90:J100" si="5">H90*I90</f>
        <v>427500</v>
      </c>
      <c r="K90" s="32"/>
      <c r="L90" s="46" t="s">
        <v>133</v>
      </c>
    </row>
    <row r="91" spans="1:12">
      <c r="A91" s="9"/>
      <c r="B91" s="9"/>
      <c r="C91" s="51">
        <v>44013</v>
      </c>
      <c r="D91" s="9" t="s">
        <v>31</v>
      </c>
      <c r="E91" s="9" t="s">
        <v>13</v>
      </c>
      <c r="F91" s="30"/>
      <c r="G91" s="30"/>
      <c r="H91" s="30">
        <v>3</v>
      </c>
      <c r="I91" s="24">
        <v>85500</v>
      </c>
      <c r="J91" s="87">
        <f t="shared" si="5"/>
        <v>256500</v>
      </c>
      <c r="K91" s="32"/>
      <c r="L91" s="46" t="s">
        <v>135</v>
      </c>
    </row>
    <row r="92" spans="1:12">
      <c r="A92" s="9"/>
      <c r="B92" s="9"/>
      <c r="C92" s="51">
        <v>44013</v>
      </c>
      <c r="D92" s="9" t="s">
        <v>32</v>
      </c>
      <c r="E92" s="9" t="s">
        <v>13</v>
      </c>
      <c r="F92" s="30"/>
      <c r="G92" s="30"/>
      <c r="H92" s="30">
        <v>3</v>
      </c>
      <c r="I92" s="31">
        <v>85500</v>
      </c>
      <c r="J92" s="87">
        <f t="shared" si="5"/>
        <v>256500</v>
      </c>
      <c r="K92" s="32"/>
      <c r="L92" s="46" t="s">
        <v>135</v>
      </c>
    </row>
    <row r="93" spans="1:12">
      <c r="A93" s="9"/>
      <c r="B93" s="9"/>
      <c r="C93" s="51">
        <v>44013</v>
      </c>
      <c r="D93" s="9" t="s">
        <v>33</v>
      </c>
      <c r="E93" s="9" t="s">
        <v>16</v>
      </c>
      <c r="F93" s="30"/>
      <c r="G93" s="30"/>
      <c r="H93" s="30">
        <v>3</v>
      </c>
      <c r="I93" s="24">
        <v>85500</v>
      </c>
      <c r="J93" s="87">
        <f t="shared" si="5"/>
        <v>256500</v>
      </c>
      <c r="K93" s="32"/>
      <c r="L93" s="46" t="s">
        <v>135</v>
      </c>
    </row>
    <row r="94" spans="1:12">
      <c r="A94" s="11"/>
      <c r="B94" s="11"/>
      <c r="C94" s="51">
        <v>44013</v>
      </c>
      <c r="D94" s="11" t="s">
        <v>125</v>
      </c>
      <c r="E94" s="11" t="s">
        <v>16</v>
      </c>
      <c r="F94" s="30"/>
      <c r="G94" s="30"/>
      <c r="H94" s="30">
        <v>4</v>
      </c>
      <c r="I94" s="31">
        <v>85500</v>
      </c>
      <c r="J94" s="87">
        <f t="shared" si="5"/>
        <v>342000</v>
      </c>
      <c r="K94" s="86"/>
      <c r="L94" s="46" t="s">
        <v>136</v>
      </c>
    </row>
    <row r="95" spans="1:12">
      <c r="A95" s="11"/>
      <c r="B95" s="11"/>
      <c r="C95" s="51">
        <v>44013</v>
      </c>
      <c r="D95" s="11" t="s">
        <v>126</v>
      </c>
      <c r="E95" s="11" t="s">
        <v>16</v>
      </c>
      <c r="F95" s="30"/>
      <c r="G95" s="30"/>
      <c r="H95" s="30">
        <v>2</v>
      </c>
      <c r="I95" s="24">
        <v>85500</v>
      </c>
      <c r="J95" s="87">
        <f t="shared" si="5"/>
        <v>171000</v>
      </c>
      <c r="K95" s="86"/>
      <c r="L95" s="46" t="s">
        <v>137</v>
      </c>
    </row>
    <row r="96" spans="1:12">
      <c r="A96" s="11"/>
      <c r="B96" s="11"/>
      <c r="C96" s="51">
        <v>44013</v>
      </c>
      <c r="D96" s="11" t="s">
        <v>127</v>
      </c>
      <c r="E96" s="11" t="s">
        <v>19</v>
      </c>
      <c r="F96" s="30"/>
      <c r="G96" s="30"/>
      <c r="H96" s="30">
        <v>2</v>
      </c>
      <c r="I96" s="31">
        <v>85500</v>
      </c>
      <c r="J96" s="87">
        <f t="shared" si="5"/>
        <v>171000</v>
      </c>
      <c r="K96" s="86"/>
      <c r="L96" s="46" t="s">
        <v>137</v>
      </c>
    </row>
    <row r="97" spans="1:12">
      <c r="A97" s="11"/>
      <c r="B97" s="11"/>
      <c r="C97" s="51">
        <v>44013</v>
      </c>
      <c r="D97" s="11" t="s">
        <v>128</v>
      </c>
      <c r="E97" s="11" t="s">
        <v>19</v>
      </c>
      <c r="F97" s="30"/>
      <c r="G97" s="30"/>
      <c r="H97" s="30">
        <v>2</v>
      </c>
      <c r="I97" s="24">
        <v>85500</v>
      </c>
      <c r="J97" s="87">
        <f t="shared" si="5"/>
        <v>171000</v>
      </c>
      <c r="K97" s="86"/>
      <c r="L97" s="46" t="s">
        <v>137</v>
      </c>
    </row>
    <row r="98" spans="1:12">
      <c r="A98" s="11"/>
      <c r="B98" s="11"/>
      <c r="C98" s="51">
        <v>44013</v>
      </c>
      <c r="D98" s="11" t="s">
        <v>129</v>
      </c>
      <c r="E98" s="11" t="s">
        <v>130</v>
      </c>
      <c r="F98" s="30"/>
      <c r="G98" s="30"/>
      <c r="H98" s="30">
        <v>3</v>
      </c>
      <c r="I98" s="31">
        <v>85500</v>
      </c>
      <c r="J98" s="87">
        <f t="shared" si="5"/>
        <v>256500</v>
      </c>
      <c r="K98" s="86"/>
      <c r="L98" s="46" t="s">
        <v>135</v>
      </c>
    </row>
    <row r="99" spans="1:12">
      <c r="A99" s="11"/>
      <c r="B99" s="11"/>
      <c r="C99" s="51">
        <v>44013</v>
      </c>
      <c r="D99" s="11" t="s">
        <v>131</v>
      </c>
      <c r="E99" s="11" t="s">
        <v>16</v>
      </c>
      <c r="F99" s="30"/>
      <c r="G99" s="30"/>
      <c r="H99" s="30">
        <v>2</v>
      </c>
      <c r="I99" s="24">
        <v>85500</v>
      </c>
      <c r="J99" s="87">
        <f t="shared" si="5"/>
        <v>171000</v>
      </c>
      <c r="K99" s="86"/>
      <c r="L99" s="46" t="s">
        <v>137</v>
      </c>
    </row>
    <row r="100" spans="1:12">
      <c r="A100" s="11"/>
      <c r="B100" s="11"/>
      <c r="C100" s="51">
        <v>44013</v>
      </c>
      <c r="D100" s="11" t="s">
        <v>139</v>
      </c>
      <c r="E100" s="11" t="s">
        <v>23</v>
      </c>
      <c r="F100" s="30"/>
      <c r="G100" s="30"/>
      <c r="H100" s="30">
        <v>2</v>
      </c>
      <c r="I100" s="24">
        <v>85500</v>
      </c>
      <c r="J100" s="87">
        <f t="shared" si="5"/>
        <v>171000</v>
      </c>
      <c r="K100" s="86"/>
      <c r="L100" s="46" t="s">
        <v>137</v>
      </c>
    </row>
    <row r="101" spans="1:12" ht="13.5" thickBot="1">
      <c r="A101" s="2"/>
      <c r="B101" s="2"/>
      <c r="C101" s="50"/>
      <c r="D101" s="2"/>
      <c r="E101" s="2"/>
      <c r="F101" s="89" t="s">
        <v>11</v>
      </c>
      <c r="G101" s="90"/>
      <c r="H101" s="90"/>
      <c r="I101" s="90"/>
      <c r="J101" s="91"/>
      <c r="K101" s="92">
        <f>SUM(J89:J99)</f>
        <v>2907000</v>
      </c>
      <c r="L101" s="46"/>
    </row>
    <row r="102" spans="1:12">
      <c r="A102" s="11">
        <v>5</v>
      </c>
      <c r="B102" s="96" t="s">
        <v>140</v>
      </c>
      <c r="C102" s="51">
        <v>44013</v>
      </c>
      <c r="D102" s="11" t="s">
        <v>141</v>
      </c>
      <c r="E102" s="11" t="s">
        <v>13</v>
      </c>
      <c r="F102" s="30"/>
      <c r="G102" s="30"/>
      <c r="H102" s="30"/>
      <c r="I102" s="40">
        <v>30</v>
      </c>
      <c r="J102" s="31">
        <v>300000</v>
      </c>
      <c r="K102" s="32"/>
      <c r="L102" s="46" t="s">
        <v>142</v>
      </c>
    </row>
    <row r="103" spans="1:12" ht="15.75" customHeight="1" thickBot="1">
      <c r="A103" s="2"/>
      <c r="B103" s="97"/>
      <c r="C103" s="50"/>
      <c r="D103" s="2"/>
      <c r="E103" s="2"/>
      <c r="F103" s="94"/>
      <c r="G103" s="94"/>
      <c r="H103" s="94"/>
      <c r="I103" s="94"/>
      <c r="J103" s="94"/>
      <c r="K103" s="95">
        <f>J102</f>
        <v>300000</v>
      </c>
      <c r="L103" s="46"/>
    </row>
    <row r="104" spans="1:12">
      <c r="A104" s="13"/>
      <c r="B104" s="13"/>
      <c r="C104" s="93"/>
      <c r="D104" s="13"/>
      <c r="E104" s="13"/>
      <c r="F104" s="13"/>
      <c r="G104" s="13"/>
      <c r="H104" s="55" t="s">
        <v>12</v>
      </c>
      <c r="I104" s="55"/>
      <c r="J104" s="56"/>
      <c r="K104" s="60">
        <f>K80+K82+K84+K88+K101+K103</f>
        <v>32427625</v>
      </c>
      <c r="L104" s="45"/>
    </row>
    <row r="105" spans="1:12">
      <c r="A105" s="9"/>
      <c r="B105" s="9"/>
      <c r="C105" s="52"/>
      <c r="D105" s="9"/>
      <c r="E105" s="9"/>
      <c r="F105" s="9"/>
      <c r="G105" s="9"/>
      <c r="H105" s="57"/>
      <c r="I105" s="58"/>
      <c r="J105" s="59"/>
      <c r="K105" s="61"/>
      <c r="L105" s="45"/>
    </row>
  </sheetData>
  <mergeCells count="19">
    <mergeCell ref="B102:B103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104:J105"/>
    <mergeCell ref="K104:K105"/>
    <mergeCell ref="F80:J80"/>
    <mergeCell ref="F84:J84"/>
    <mergeCell ref="F88:J88"/>
    <mergeCell ref="F82:J82"/>
    <mergeCell ref="F101:J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2020-06-28T23:10:12Z</dcterms:modified>
</cp:coreProperties>
</file>