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ak Abdul\DATA QURBAN 2020\"/>
    </mc:Choice>
  </mc:AlternateContent>
  <xr:revisionPtr revIDLastSave="0" documentId="13_ncr:1_{EE13566D-A222-4C9E-8E57-B915A1366B1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juklak" sheetId="3" r:id="rId1"/>
    <sheet name="alokasi" sheetId="1" r:id="rId2"/>
    <sheet name="DATA MASJID 2020" sheetId="6" r:id="rId3"/>
  </sheets>
  <definedNames>
    <definedName name="_xlnm._FilterDatabase" localSheetId="1" hidden="1">alokasi!$A$3:$B$49</definedName>
  </definedNames>
  <calcPr calcId="181029"/>
</workbook>
</file>

<file path=xl/calcChain.xml><?xml version="1.0" encoding="utf-8"?>
<calcChain xmlns="http://schemas.openxmlformats.org/spreadsheetml/2006/main">
  <c r="G28" i="6" l="1"/>
  <c r="G14" i="6"/>
  <c r="H13" i="6"/>
  <c r="H12" i="6"/>
  <c r="H11" i="6"/>
  <c r="H10" i="6"/>
  <c r="H9" i="6"/>
  <c r="H8" i="6"/>
  <c r="H7" i="6"/>
  <c r="H6" i="6"/>
  <c r="H5" i="6"/>
  <c r="H4" i="6"/>
  <c r="H14" i="6" l="1"/>
  <c r="I53" i="1"/>
  <c r="I58" i="1" l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<sst xmlns="http://schemas.openxmlformats.org/spreadsheetml/2006/main" count="295" uniqueCount="167">
  <si>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</si>
  <si>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</si>
  <si>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</si>
  <si>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</si>
  <si>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</si>
  <si>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</si>
  <si>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</si>
  <si>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</si>
  <si>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</si>
  <si>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</si>
  <si>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</si>
  <si>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</si>
  <si>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</si>
  <si>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</si>
  <si>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</si>
  <si>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</si>
  <si>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</si>
  <si>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</si>
  <si>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</si>
  <si>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</si>
  <si>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</si>
  <si>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</si>
  <si>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</si>
  <si>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</si>
  <si>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</si>
  <si>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</si>
  <si>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</si>
  <si>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</si>
  <si>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</si>
  <si>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</si>
  <si>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</si>
  <si>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</si>
  <si>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</si>
  <si>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</si>
  <si>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</si>
  <si>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</si>
  <si>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</si>
  <si>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</si>
  <si>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</si>
  <si>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</si>
  <si>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</si>
  <si>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</si>
  <si>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</si>
  <si>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DONWLINE</t>
  </si>
  <si>
    <t>NAMA MASJID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</si>
  <si>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</si>
  <si>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</si>
  <si>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</si>
  <si>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</si>
  <si>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</si>
  <si>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</si>
  <si>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</si>
  <si>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</si>
  <si>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</si>
  <si>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</si>
  <si>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</si>
  <si>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</si>
  <si>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</si>
  <si>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</si>
  <si>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</si>
  <si>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</si>
  <si>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</si>
  <si>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</si>
  <si>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</si>
  <si>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</si>
  <si>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</si>
  <si>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</si>
  <si>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</si>
  <si>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</si>
  <si>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</si>
  <si>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</si>
  <si>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</si>
  <si>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MASJID NURUL HUDA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</si>
  <si>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</si>
  <si>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</si>
  <si>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</si>
  <si>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</si>
  <si>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</si>
  <si>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</si>
  <si>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</si>
  <si>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</si>
  <si>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</si>
  <si>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</si>
  <si>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</si>
  <si>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</si>
  <si>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</si>
  <si>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</si>
  <si>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</si>
  <si>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</si>
  <si>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</si>
  <si>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</si>
  <si>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</si>
  <si>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</si>
  <si>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</si>
  <si>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</si>
  <si>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</si>
  <si>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</si>
  <si>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</si>
  <si>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</si>
  <si>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</si>
  <si>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</si>
  <si>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</si>
  <si>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</si>
  <si>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</si>
  <si>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WARISMAN ZEGA</t>
  </si>
  <si>
    <t>FIKRI</t>
  </si>
  <si>
    <t>REFINA</t>
  </si>
  <si>
    <t>BABUL KHAIRATH</t>
  </si>
  <si>
    <t>BENGKONG INDAH 2 RT 08 RW 01</t>
  </si>
  <si>
    <t>No.</t>
  </si>
  <si>
    <t>01</t>
  </si>
  <si>
    <t>02</t>
  </si>
  <si>
    <t>03</t>
  </si>
  <si>
    <t>04</t>
  </si>
  <si>
    <t>05</t>
  </si>
  <si>
    <t>MASJID AL IKHLAS</t>
  </si>
  <si>
    <t>PERUMAHAN BANDAR SRIMAS</t>
  </si>
  <si>
    <t>PERUMAHAN SIRION INDAH BLOK D NO. 09 PATAM LESTARI</t>
  </si>
  <si>
    <t>MASJID AL - MUKHLISH</t>
  </si>
  <si>
    <t>PERUM. TIBAN RIAU MUKHLISH TAHAP 3 RW 15 PATAM LESTARI KEC. SEKUPANG</t>
  </si>
  <si>
    <t>MASJID AL - IHSAN</t>
  </si>
  <si>
    <t>BENGKONG TENGAH RT 01 / RW 08 KEC. BENGKONG</t>
  </si>
  <si>
    <t>REZA (SPG)</t>
  </si>
  <si>
    <t>AL - ISRA KAMPUNG BELIMBING</t>
  </si>
  <si>
    <t>KAMPUNG BELIMBING RT 04 / RW 04 BENGKONG SADAI</t>
  </si>
  <si>
    <t>SYLVIA</t>
  </si>
  <si>
    <t>BUDI SALES (CHB)</t>
  </si>
  <si>
    <t>06</t>
  </si>
  <si>
    <t>07</t>
  </si>
  <si>
    <t>08</t>
  </si>
  <si>
    <t>09</t>
  </si>
  <si>
    <t>M. ZAHRON (FFS)</t>
  </si>
  <si>
    <t>MASJID BOTANIA GARDEN</t>
  </si>
  <si>
    <t>KEZIA</t>
  </si>
  <si>
    <t>PERUM. PESONA MANTAN, TANJUNG BUNTUNG BENGKONG</t>
  </si>
  <si>
    <t>MASJID BAITUL MUSTAQIM</t>
  </si>
  <si>
    <t>MASID - MOH. CENGHONG</t>
  </si>
  <si>
    <t>PERUM. CENGKONG BENGKONG</t>
  </si>
  <si>
    <t>AWI (CHB)</t>
  </si>
  <si>
    <t>MASJID - NURUDDAWAH</t>
  </si>
  <si>
    <t xml:space="preserve">PERUM BUMI SAKINAH, LAPAS BARELANG </t>
  </si>
  <si>
    <t>HONOR DOWNLINE</t>
  </si>
  <si>
    <t xml:space="preserve">JUMLAH : </t>
  </si>
  <si>
    <t>FORM DISTRIBUSI SAMPLING TCA UTK QURBAN JULI 2020</t>
  </si>
  <si>
    <t>CAB</t>
  </si>
  <si>
    <t>NAMA SPR</t>
  </si>
  <si>
    <t>ESTM KUPON</t>
  </si>
  <si>
    <t>KARTON</t>
  </si>
  <si>
    <t>KOORDINATOR</t>
  </si>
  <si>
    <t>DISTRIBUTOR</t>
  </si>
  <si>
    <t>REALISASI</t>
  </si>
  <si>
    <t>BATAM</t>
  </si>
  <si>
    <t>WARISMAN ZEGA (SPR)</t>
  </si>
  <si>
    <t>SARFAN</t>
  </si>
  <si>
    <t>EPM</t>
  </si>
  <si>
    <t>YAMAMONI ZEBUA (ASM)</t>
  </si>
  <si>
    <t>PERUM BOTANIA BATAM CENTER</t>
  </si>
  <si>
    <t>FIKRI (MD)</t>
  </si>
  <si>
    <t>BENGKONG INDAH 2, RT 08 / RW 01 KEC. BENGKONG</t>
  </si>
  <si>
    <t>REFINA (SPG)</t>
  </si>
  <si>
    <t>ENSEVAL</t>
  </si>
  <si>
    <t>KEZIA (SPG)</t>
  </si>
  <si>
    <t>MASJID - BAITUL MUSTAQIM</t>
  </si>
  <si>
    <t>SYLVIA (ADM CHB)</t>
  </si>
  <si>
    <t>PLASTIK  BUNGKUS TCA 65 ML 14 kg x 28,000</t>
  </si>
  <si>
    <t>HONOR DOWNLINE SAMPLING TCA UNTUK HARI RAYA QURBAN JULI 2020 CAB BATAM</t>
  </si>
  <si>
    <t>DOWNLINE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</si>
</sst>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_);_(* \(#,##0.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41" fontId="0" fillId="0" borderId="0" xfId="1" applyFont="1"/>
    <xf numFmtId="0" fontId="0" fillId="0" borderId="1" xfId="0" applyBorder="1"/>
    <xf numFmtId="0" fontId="3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/>
    </xf>
    <xf numFmtId="165" fontId="0" fillId="0" borderId="0" xfId="3" applyNumberFormat="1" applyFon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41" fontId="0" fillId="0" borderId="1" xfId="3" applyNumberFormat="1" applyFont="1" applyBorder="1"/>
    <xf numFmtId="165" fontId="0" fillId="0" borderId="1" xfId="3" applyNumberFormat="1" applyFont="1" applyBorder="1"/>
    <xf numFmtId="41" fontId="3" fillId="0" borderId="0" xfId="1" applyFont="1"/>
    <xf numFmtId="0" fontId="0" fillId="4" borderId="1" xfId="0" applyFill="1" applyBorder="1" applyAlignment="1">
      <alignment horizontal="left"/>
    </xf>
    <xf numFmtId="0" fontId="0" fillId="0" borderId="1" xfId="0" quotePrefix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164" fontId="0" fillId="3" borderId="1" xfId="2" applyNumberFormat="1" applyFont="1" applyFill="1" applyBorder="1" applyAlignment="1">
      <alignment horizontal="left"/>
    </xf>
    <xf numFmtId="43" fontId="0" fillId="3" borderId="1" xfId="2" applyFont="1" applyFill="1" applyBorder="1" applyAlignment="1">
      <alignment horizontal="left"/>
    </xf>
    <xf numFmtId="0" fontId="0" fillId="2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164" fontId="1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62</v>
      </c>
    </row>
    <row r="3" spans="1:3" x14ac:dyDescent="0.25">
      <c r="B3" t="s">
        <v>48</v>
      </c>
    </row>
    <row r="4" spans="1:3" x14ac:dyDescent="0.25">
      <c r="B4" t="s">
        <v>64</v>
      </c>
    </row>
    <row r="5" spans="1:3" x14ac:dyDescent="0.25">
      <c r="B5" t="s">
        <v>49</v>
      </c>
    </row>
    <row r="6" spans="1:3" x14ac:dyDescent="0.25">
      <c r="B6" t="s">
        <v>50</v>
      </c>
    </row>
    <row r="7" spans="1:3" x14ac:dyDescent="0.25">
      <c r="B7" t="s">
        <v>78</v>
      </c>
    </row>
    <row r="8" spans="1:3" x14ac:dyDescent="0.25">
      <c r="B8" t="s">
        <v>67</v>
      </c>
    </row>
    <row r="9" spans="1:3" x14ac:dyDescent="0.25">
      <c r="B9" t="s">
        <v>65</v>
      </c>
    </row>
    <row r="10" spans="1:3" x14ac:dyDescent="0.25">
      <c r="B10" t="s">
        <v>68</v>
      </c>
    </row>
    <row r="11" spans="1:3" x14ac:dyDescent="0.25">
      <c r="B11" t="s">
        <v>77</v>
      </c>
    </row>
    <row r="12" spans="1:3" x14ac:dyDescent="0.25">
      <c r="B12" t="s">
        <v>69</v>
      </c>
    </row>
    <row r="13" spans="1:3" x14ac:dyDescent="0.25">
      <c r="B13" t="s">
        <v>76</v>
      </c>
    </row>
    <row r="14" spans="1:3" x14ac:dyDescent="0.25">
      <c r="B14" t="s">
        <v>61</v>
      </c>
    </row>
    <row r="15" spans="1:3" x14ac:dyDescent="0.25">
      <c r="B15" t="s">
        <v>84</v>
      </c>
      <c r="C15" t="s">
        <v>71</v>
      </c>
    </row>
    <row r="16" spans="1:3" x14ac:dyDescent="0.25">
      <c r="B16" t="s">
        <v>54</v>
      </c>
      <c r="C16" t="s">
        <v>51</v>
      </c>
    </row>
    <row r="17" spans="2:3" x14ac:dyDescent="0.25">
      <c r="B17" t="s">
        <v>55</v>
      </c>
      <c r="C17" t="s">
        <v>52</v>
      </c>
    </row>
    <row r="18" spans="2:3" x14ac:dyDescent="0.25">
      <c r="B18" t="s">
        <v>103</v>
      </c>
      <c r="C18" t="s">
        <v>53</v>
      </c>
    </row>
    <row r="19" spans="2:3" x14ac:dyDescent="0.25">
      <c r="B19" t="s">
        <v>56</v>
      </c>
      <c r="C19" t="s">
        <v>57</v>
      </c>
    </row>
    <row r="20" spans="2:3" x14ac:dyDescent="0.25">
      <c r="B20" t="s">
        <v>58</v>
      </c>
      <c r="C20" t="s">
        <v>59</v>
      </c>
    </row>
    <row r="21" spans="2:3" x14ac:dyDescent="0.25">
      <c r="B21" t="s">
        <v>70</v>
      </c>
      <c r="C21" t="s">
        <v>60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58"/>
  <sheetViews>
    <sheetView zoomScale="90" zoomScaleNormal="90" workbookViewId="0">
      <pane xSplit="1" ySplit="3" topLeftCell="B34" activePane="bottomRight" state="frozen"/>
      <selection pane="topRight" activeCell="C1" sqref="C1"/>
      <selection pane="bottomLeft" activeCell="A2" sqref="A2"/>
      <selection pane="bottomRight" activeCell="Z49" sqref="Z49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102</v>
      </c>
      <c r="B2" s="15"/>
      <c r="C2" s="3"/>
    </row>
    <row r="3" spans="1:24" x14ac:dyDescent="0.25">
      <c r="A3" s="2"/>
      <c r="B3" s="4" t="s">
        <v>81</v>
      </c>
      <c r="C3" s="2" t="s">
        <v>80</v>
      </c>
      <c r="D3" s="2" t="s">
        <v>82</v>
      </c>
      <c r="E3" s="10">
        <f>+AVERAGE(E17:E52)</f>
        <v>2.8339276724127142E-4</v>
      </c>
      <c r="F3" s="10" t="s">
        <v>83</v>
      </c>
      <c r="G3" s="2" t="s">
        <v>75</v>
      </c>
      <c r="H3" s="2" t="s">
        <v>91</v>
      </c>
      <c r="I3" s="10" t="s">
        <v>92</v>
      </c>
      <c r="J3" s="2" t="s">
        <v>75</v>
      </c>
    </row>
    <row r="4" spans="1:24" x14ac:dyDescent="0.25">
      <c r="A4" s="8" t="s">
        <v>42</v>
      </c>
      <c r="B4" s="8">
        <v>500</v>
      </c>
      <c r="C4" s="11">
        <v>499.99999999999994</v>
      </c>
      <c r="D4" s="4">
        <v>670162.75</v>
      </c>
      <c r="E4" s="12">
        <f>+C4/D4</f>
        <v>7.4608742428611545E-4</v>
      </c>
      <c r="F4" s="5">
        <v>600</v>
      </c>
      <c r="G4" s="12">
        <f>+F4/D4</f>
        <v>8.9530490914333872E-4</v>
      </c>
      <c r="H4" s="13">
        <f>SUM(M4:X4)</f>
        <v>801858.25</v>
      </c>
      <c r="I4" s="5">
        <v>600</v>
      </c>
      <c r="J4" s="12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8" t="s">
        <v>66</v>
      </c>
      <c r="B5" s="8">
        <v>500</v>
      </c>
      <c r="C5" s="11">
        <v>321.38888888888891</v>
      </c>
      <c r="D5" s="4">
        <v>858350.06</v>
      </c>
      <c r="E5" s="12">
        <f t="shared" ref="E5:E14" si="0">+C5/D5</f>
        <v>3.7442636036967119E-4</v>
      </c>
      <c r="F5" s="5">
        <v>600</v>
      </c>
      <c r="G5" s="12">
        <f t="shared" ref="G5:G14" si="1">+F5/D5</f>
        <v>6.9901550423378546E-4</v>
      </c>
      <c r="H5" s="13">
        <f t="shared" ref="H5:H52" si="2">SUM(M5:X5)</f>
        <v>961577.86</v>
      </c>
      <c r="I5" s="5">
        <v>600</v>
      </c>
      <c r="J5" s="12">
        <f t="shared" ref="J5:J52" si="3">+I5/H5</f>
        <v>6.2397443302199154E-4</v>
      </c>
      <c r="L5" t="s">
        <v>85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8" t="s">
        <v>93</v>
      </c>
      <c r="B6" s="8">
        <v>500</v>
      </c>
      <c r="C6" s="11">
        <v>500</v>
      </c>
      <c r="D6" s="4">
        <v>1197872.305555555</v>
      </c>
      <c r="E6" s="12">
        <f t="shared" si="0"/>
        <v>4.1740676170663082E-4</v>
      </c>
      <c r="F6" s="5">
        <v>600</v>
      </c>
      <c r="G6" s="12">
        <f t="shared" si="1"/>
        <v>5.0088811404795696E-4</v>
      </c>
      <c r="H6" s="13">
        <f t="shared" si="2"/>
        <v>1259657.8611111105</v>
      </c>
      <c r="I6" s="5">
        <v>600</v>
      </c>
      <c r="J6" s="12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8" t="s">
        <v>94</v>
      </c>
      <c r="B7" s="8">
        <v>500</v>
      </c>
      <c r="C7" s="11">
        <v>336</v>
      </c>
      <c r="D7" s="4">
        <v>822816.3055555555</v>
      </c>
      <c r="E7" s="12">
        <f t="shared" si="0"/>
        <v>4.0835359937736883E-4</v>
      </c>
      <c r="F7" s="5">
        <v>500</v>
      </c>
      <c r="G7" s="12">
        <f t="shared" si="1"/>
        <v>6.0766904669251316E-4</v>
      </c>
      <c r="H7" s="13">
        <f t="shared" si="2"/>
        <v>852334.11111111112</v>
      </c>
      <c r="I7" s="5">
        <v>500</v>
      </c>
      <c r="J7" s="12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8" t="s">
        <v>95</v>
      </c>
      <c r="B8" s="8">
        <v>300</v>
      </c>
      <c r="C8" s="11">
        <v>300</v>
      </c>
      <c r="D8" s="4">
        <v>321860.52777777781</v>
      </c>
      <c r="E8" s="12">
        <f t="shared" si="0"/>
        <v>9.3208074339307936E-4</v>
      </c>
      <c r="F8" s="5">
        <v>400</v>
      </c>
      <c r="G8" s="12">
        <f t="shared" si="1"/>
        <v>1.2427743245241058E-3</v>
      </c>
      <c r="H8" s="13">
        <f t="shared" si="2"/>
        <v>345726.75000000006</v>
      </c>
      <c r="I8" s="5">
        <v>400</v>
      </c>
      <c r="J8" s="12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8" t="s">
        <v>96</v>
      </c>
      <c r="B9" s="8">
        <v>500</v>
      </c>
      <c r="C9" s="11">
        <v>500.00000000000006</v>
      </c>
      <c r="D9" s="4">
        <v>941717.63888888899</v>
      </c>
      <c r="E9" s="12">
        <f t="shared" si="0"/>
        <v>5.3094471139984018E-4</v>
      </c>
      <c r="F9" s="5">
        <v>500</v>
      </c>
      <c r="G9" s="12">
        <f t="shared" si="1"/>
        <v>5.3094471139984007E-4</v>
      </c>
      <c r="H9" s="13">
        <f t="shared" si="2"/>
        <v>984422.83333333326</v>
      </c>
      <c r="I9" s="5">
        <v>500</v>
      </c>
      <c r="J9" s="12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8" t="s">
        <v>97</v>
      </c>
      <c r="B10" s="8">
        <v>500</v>
      </c>
      <c r="C10" s="11">
        <v>499.99999999999994</v>
      </c>
      <c r="D10" s="4">
        <v>703868.86111111124</v>
      </c>
      <c r="E10" s="12">
        <f t="shared" si="0"/>
        <v>7.1035959626159818E-4</v>
      </c>
      <c r="F10" s="5">
        <v>500</v>
      </c>
      <c r="G10" s="12">
        <f t="shared" si="1"/>
        <v>7.1035959626159829E-4</v>
      </c>
      <c r="H10" s="13">
        <f t="shared" si="2"/>
        <v>615142.95833333337</v>
      </c>
      <c r="I10" s="5">
        <v>500</v>
      </c>
      <c r="J10" s="12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8" t="s">
        <v>98</v>
      </c>
      <c r="B11" s="8">
        <v>300</v>
      </c>
      <c r="C11" s="11">
        <v>300</v>
      </c>
      <c r="D11" s="4">
        <v>356172.6944444445</v>
      </c>
      <c r="E11" s="12">
        <f t="shared" si="0"/>
        <v>8.4228803802025801E-4</v>
      </c>
      <c r="F11" s="5">
        <v>300</v>
      </c>
      <c r="G11" s="12">
        <f t="shared" si="1"/>
        <v>8.4228803802025801E-4</v>
      </c>
      <c r="H11" s="13">
        <f t="shared" si="2"/>
        <v>329949.36111111112</v>
      </c>
      <c r="I11" s="5">
        <v>300</v>
      </c>
      <c r="J11" s="12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8" t="s">
        <v>99</v>
      </c>
      <c r="B12" s="8">
        <v>400</v>
      </c>
      <c r="C12" s="11">
        <v>394</v>
      </c>
      <c r="D12" s="4">
        <v>388495.16666666674</v>
      </c>
      <c r="E12" s="12">
        <f t="shared" si="0"/>
        <v>1.0141696314540161E-3</v>
      </c>
      <c r="F12" s="5">
        <v>400</v>
      </c>
      <c r="G12" s="12">
        <f t="shared" si="1"/>
        <v>1.0296138390396103E-3</v>
      </c>
      <c r="H12" s="13">
        <f t="shared" si="2"/>
        <v>420702.41666666674</v>
      </c>
      <c r="I12" s="5">
        <v>400</v>
      </c>
      <c r="J12" s="12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8" t="s">
        <v>100</v>
      </c>
      <c r="B13" s="8">
        <v>500</v>
      </c>
      <c r="C13" s="11">
        <v>458</v>
      </c>
      <c r="D13" s="4">
        <v>589309.86111111112</v>
      </c>
      <c r="E13" s="12">
        <f t="shared" si="0"/>
        <v>7.7718027513822073E-4</v>
      </c>
      <c r="F13" s="5">
        <v>500</v>
      </c>
      <c r="G13" s="12">
        <f t="shared" si="1"/>
        <v>8.4845008202862526E-4</v>
      </c>
      <c r="H13" s="13">
        <f t="shared" si="2"/>
        <v>590516.02777777775</v>
      </c>
      <c r="I13" s="5">
        <v>500</v>
      </c>
      <c r="J13" s="12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8" t="s">
        <v>101</v>
      </c>
      <c r="B14" s="8"/>
      <c r="C14" s="11"/>
      <c r="D14" s="4">
        <v>138833.44444444444</v>
      </c>
      <c r="E14" s="12">
        <f t="shared" si="0"/>
        <v>0</v>
      </c>
      <c r="F14" s="5">
        <v>300</v>
      </c>
      <c r="G14" s="12">
        <f t="shared" si="1"/>
        <v>2.1608626163564498E-3</v>
      </c>
      <c r="H14" s="13">
        <f t="shared" si="2"/>
        <v>340337.36722222227</v>
      </c>
      <c r="I14" s="5">
        <v>300</v>
      </c>
      <c r="J14" s="12">
        <f t="shared" si="3"/>
        <v>8.8147828858332769E-4</v>
      </c>
      <c r="L14" t="s">
        <v>79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8" t="s">
        <v>8</v>
      </c>
      <c r="B15" s="8">
        <v>0</v>
      </c>
      <c r="C15" s="2"/>
      <c r="D15" s="4">
        <v>92785.638888888527</v>
      </c>
      <c r="E15" s="12">
        <f t="shared" ref="E15:E16" si="4">+C15/D15</f>
        <v>0</v>
      </c>
      <c r="F15" s="5">
        <v>200</v>
      </c>
      <c r="G15" s="12">
        <f t="shared" ref="G15:G16" si="5">+F15/D15</f>
        <v>2.1555059855706922E-3</v>
      </c>
      <c r="H15" s="13">
        <f t="shared" si="2"/>
        <v>105207.49305555558</v>
      </c>
      <c r="I15" s="5">
        <v>200</v>
      </c>
      <c r="J15" s="12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8" t="s">
        <v>9</v>
      </c>
      <c r="B16" s="8">
        <v>0</v>
      </c>
      <c r="C16" s="2"/>
      <c r="D16" s="4">
        <v>33606.194444444409</v>
      </c>
      <c r="E16" s="12">
        <f t="shared" si="4"/>
        <v>0</v>
      </c>
      <c r="F16" s="5">
        <v>150</v>
      </c>
      <c r="G16" s="12">
        <f t="shared" si="5"/>
        <v>4.4634628371257659E-3</v>
      </c>
      <c r="H16" s="13">
        <f t="shared" si="2"/>
        <v>45882.777777777781</v>
      </c>
      <c r="I16" s="5">
        <v>150</v>
      </c>
      <c r="J16" s="12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8" t="s">
        <v>10</v>
      </c>
      <c r="B17" s="8">
        <v>400</v>
      </c>
      <c r="C17" s="11">
        <v>238</v>
      </c>
      <c r="D17" s="4">
        <v>423107.77777777921</v>
      </c>
      <c r="E17" s="12">
        <f>+C17/D17</f>
        <v>5.6250443149499416E-4</v>
      </c>
      <c r="F17" s="5">
        <v>350</v>
      </c>
      <c r="G17" s="12">
        <f>+F17/D17</f>
        <v>8.2721239925734433E-4</v>
      </c>
      <c r="H17" s="13">
        <f t="shared" si="2"/>
        <v>470104.97222222225</v>
      </c>
      <c r="I17" s="5">
        <v>350</v>
      </c>
      <c r="J17" s="12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8" t="s">
        <v>11</v>
      </c>
      <c r="B18" s="8">
        <v>0</v>
      </c>
      <c r="C18" s="2"/>
      <c r="D18" s="4">
        <v>398124.27777777775</v>
      </c>
      <c r="E18" s="12">
        <f t="shared" ref="E18:E53" si="6">+C18/D18</f>
        <v>0</v>
      </c>
      <c r="F18" s="5">
        <v>0</v>
      </c>
      <c r="G18" s="12"/>
      <c r="H18" s="13">
        <f t="shared" si="2"/>
        <v>332811.73</v>
      </c>
      <c r="I18" s="5">
        <v>0</v>
      </c>
      <c r="J18" s="12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8" t="s">
        <v>12</v>
      </c>
      <c r="B19" s="8">
        <v>500</v>
      </c>
      <c r="C19" s="11">
        <v>348.13888888888897</v>
      </c>
      <c r="D19" s="4">
        <v>724005.49999999499</v>
      </c>
      <c r="E19" s="12">
        <f t="shared" si="6"/>
        <v>4.8085116603242844E-4</v>
      </c>
      <c r="F19" s="5">
        <v>500</v>
      </c>
      <c r="G19" s="12">
        <f t="shared" ref="G19:G53" si="7">+F19/D19</f>
        <v>6.906024885170119E-4</v>
      </c>
      <c r="H19" s="13">
        <f t="shared" si="2"/>
        <v>750679.61111111112</v>
      </c>
      <c r="I19" s="5">
        <v>500</v>
      </c>
      <c r="J19" s="12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8" t="s">
        <v>13</v>
      </c>
      <c r="B20" s="8">
        <v>500</v>
      </c>
      <c r="C20" s="11">
        <v>310.11111111111109</v>
      </c>
      <c r="D20" s="4">
        <v>704576.22222222341</v>
      </c>
      <c r="E20" s="12">
        <f t="shared" si="6"/>
        <v>4.4013848513511434E-4</v>
      </c>
      <c r="F20" s="5">
        <v>500</v>
      </c>
      <c r="G20" s="12">
        <f t="shared" si="7"/>
        <v>7.0964642891723916E-4</v>
      </c>
      <c r="H20" s="13">
        <f t="shared" si="2"/>
        <v>789336.3055555555</v>
      </c>
      <c r="I20" s="5">
        <v>500</v>
      </c>
      <c r="J20" s="12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8" t="s">
        <v>14</v>
      </c>
      <c r="B21" s="8">
        <v>0</v>
      </c>
      <c r="C21" s="2"/>
      <c r="D21" s="4">
        <v>368397.9444444438</v>
      </c>
      <c r="E21" s="12">
        <f t="shared" si="6"/>
        <v>0</v>
      </c>
      <c r="F21" s="5">
        <v>350</v>
      </c>
      <c r="G21" s="12">
        <f t="shared" si="7"/>
        <v>9.5005958984872049E-4</v>
      </c>
      <c r="H21" s="13">
        <f t="shared" si="2"/>
        <v>411716.16666666669</v>
      </c>
      <c r="I21" s="5">
        <v>350</v>
      </c>
      <c r="J21" s="12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8" t="s">
        <v>15</v>
      </c>
      <c r="B22" s="8">
        <v>0</v>
      </c>
      <c r="C22" s="2"/>
      <c r="D22" s="4">
        <v>389243.22222222312</v>
      </c>
      <c r="E22" s="12">
        <f t="shared" si="6"/>
        <v>0</v>
      </c>
      <c r="F22" s="5">
        <v>300</v>
      </c>
      <c r="G22" s="12">
        <f t="shared" si="7"/>
        <v>7.7072632963850758E-4</v>
      </c>
      <c r="H22" s="13">
        <f t="shared" si="2"/>
        <v>393608.94444444444</v>
      </c>
      <c r="I22" s="5">
        <v>300</v>
      </c>
      <c r="J22" s="12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8" t="s">
        <v>16</v>
      </c>
      <c r="B23" s="8">
        <v>0</v>
      </c>
      <c r="C23" s="2"/>
      <c r="D23" s="4">
        <v>100524.11111111105</v>
      </c>
      <c r="E23" s="12">
        <f t="shared" si="6"/>
        <v>0</v>
      </c>
      <c r="F23" s="5">
        <v>100</v>
      </c>
      <c r="G23" s="12">
        <f t="shared" si="7"/>
        <v>9.9478621491582504E-4</v>
      </c>
      <c r="H23" s="13">
        <f t="shared" si="2"/>
        <v>119058.77777777775</v>
      </c>
      <c r="I23" s="5">
        <v>100</v>
      </c>
      <c r="J23" s="12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8" t="s">
        <v>17</v>
      </c>
      <c r="B24" s="8">
        <v>500</v>
      </c>
      <c r="C24" s="11">
        <v>500</v>
      </c>
      <c r="D24" s="4">
        <v>805142.61111111066</v>
      </c>
      <c r="E24" s="12">
        <f t="shared" si="6"/>
        <v>6.2100799671997416E-4</v>
      </c>
      <c r="F24" s="5">
        <v>600</v>
      </c>
      <c r="G24" s="12">
        <f t="shared" si="7"/>
        <v>7.4520959606396895E-4</v>
      </c>
      <c r="H24" s="13">
        <f t="shared" si="2"/>
        <v>891312.94444444438</v>
      </c>
      <c r="I24" s="5">
        <v>600</v>
      </c>
      <c r="J24" s="12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8" t="s">
        <v>18</v>
      </c>
      <c r="B25" s="8">
        <v>300</v>
      </c>
      <c r="C25" s="11">
        <v>99</v>
      </c>
      <c r="D25" s="4">
        <v>353921.91666666692</v>
      </c>
      <c r="E25" s="12">
        <f t="shared" si="6"/>
        <v>2.7972271661616489E-4</v>
      </c>
      <c r="F25" s="5">
        <v>200</v>
      </c>
      <c r="G25" s="12">
        <f t="shared" si="7"/>
        <v>5.6509639720437352E-4</v>
      </c>
      <c r="H25" s="13">
        <f t="shared" si="2"/>
        <v>359946.19444444444</v>
      </c>
      <c r="I25" s="5">
        <v>200</v>
      </c>
      <c r="J25" s="12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8" t="s">
        <v>19</v>
      </c>
      <c r="B26" s="8">
        <v>500</v>
      </c>
      <c r="C26" s="11">
        <v>230</v>
      </c>
      <c r="D26" s="4">
        <v>507773.44444444514</v>
      </c>
      <c r="E26" s="12">
        <f t="shared" si="6"/>
        <v>4.5295791364521431E-4</v>
      </c>
      <c r="F26" s="5">
        <v>550</v>
      </c>
      <c r="G26" s="12">
        <f t="shared" si="7"/>
        <v>1.0831602282820342E-3</v>
      </c>
      <c r="H26" s="13">
        <f t="shared" si="2"/>
        <v>504126.33333333326</v>
      </c>
      <c r="I26" s="5">
        <v>550</v>
      </c>
      <c r="J26" s="12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8" t="s">
        <v>20</v>
      </c>
      <c r="B27" s="8">
        <v>500</v>
      </c>
      <c r="C27" s="11">
        <v>313</v>
      </c>
      <c r="D27" s="4">
        <v>479096.33333333343</v>
      </c>
      <c r="E27" s="12">
        <f t="shared" si="6"/>
        <v>6.5331328633281118E-4</v>
      </c>
      <c r="F27" s="5">
        <v>500</v>
      </c>
      <c r="G27" s="12">
        <f t="shared" si="7"/>
        <v>1.0436314478159923E-3</v>
      </c>
      <c r="H27" s="13">
        <f t="shared" si="2"/>
        <v>552714.97222222213</v>
      </c>
      <c r="I27" s="5">
        <v>500</v>
      </c>
      <c r="J27" s="12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8" t="s">
        <v>21</v>
      </c>
      <c r="B28" s="8">
        <v>0</v>
      </c>
      <c r="C28" s="2"/>
      <c r="D28" s="4">
        <v>137928.08333333296</v>
      </c>
      <c r="E28" s="12">
        <f t="shared" si="6"/>
        <v>0</v>
      </c>
      <c r="F28" s="5">
        <v>150</v>
      </c>
      <c r="G28" s="12">
        <f t="shared" si="7"/>
        <v>1.0875232684666011E-3</v>
      </c>
      <c r="H28" s="13">
        <f t="shared" si="2"/>
        <v>157029.66666666669</v>
      </c>
      <c r="I28" s="5">
        <v>150</v>
      </c>
      <c r="J28" s="12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8" t="s">
        <v>22</v>
      </c>
      <c r="B29" s="8">
        <v>0</v>
      </c>
      <c r="C29" s="2"/>
      <c r="D29" s="4">
        <v>68142.527777777766</v>
      </c>
      <c r="E29" s="12">
        <f t="shared" si="6"/>
        <v>0</v>
      </c>
      <c r="F29" s="5">
        <v>100</v>
      </c>
      <c r="G29" s="12">
        <f t="shared" si="7"/>
        <v>1.4675123342373483E-3</v>
      </c>
      <c r="H29" s="13">
        <f t="shared" si="2"/>
        <v>82539.972222222219</v>
      </c>
      <c r="I29" s="5">
        <v>100</v>
      </c>
      <c r="J29" s="12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8" t="s">
        <v>23</v>
      </c>
      <c r="B30" s="8"/>
      <c r="C30" s="2"/>
      <c r="D30" s="4">
        <v>90596.722222222219</v>
      </c>
      <c r="E30" s="12">
        <f t="shared" si="6"/>
        <v>0</v>
      </c>
      <c r="F30" s="5">
        <v>0</v>
      </c>
      <c r="G30" s="12">
        <f t="shared" si="7"/>
        <v>0</v>
      </c>
      <c r="H30" s="13">
        <f t="shared" si="2"/>
        <v>98401.166666666672</v>
      </c>
      <c r="I30" s="5">
        <v>0</v>
      </c>
      <c r="J30" s="12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8" t="s">
        <v>24</v>
      </c>
      <c r="B31" s="8">
        <v>0</v>
      </c>
      <c r="C31" s="2"/>
      <c r="D31" s="4">
        <v>8130.3333333333321</v>
      </c>
      <c r="E31" s="12">
        <f t="shared" si="6"/>
        <v>0</v>
      </c>
      <c r="F31" s="5">
        <v>100</v>
      </c>
      <c r="G31" s="12">
        <f t="shared" si="7"/>
        <v>1.2299618711819935E-2</v>
      </c>
      <c r="H31" s="13">
        <f t="shared" si="2"/>
        <v>10883.833333333332</v>
      </c>
      <c r="I31" s="5">
        <v>100</v>
      </c>
      <c r="J31" s="12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8" t="s">
        <v>25</v>
      </c>
      <c r="B32" s="8">
        <v>500</v>
      </c>
      <c r="C32" s="11">
        <v>221</v>
      </c>
      <c r="D32" s="4">
        <v>626873.97222222493</v>
      </c>
      <c r="E32" s="12">
        <f t="shared" si="6"/>
        <v>3.5254295088464155E-4</v>
      </c>
      <c r="F32" s="5">
        <v>550</v>
      </c>
      <c r="G32" s="12">
        <f t="shared" si="7"/>
        <v>8.7736933478078211E-4</v>
      </c>
      <c r="H32" s="13">
        <f t="shared" si="2"/>
        <v>666743.0555555555</v>
      </c>
      <c r="I32" s="5">
        <v>550</v>
      </c>
      <c r="J32" s="12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8" t="s">
        <v>26</v>
      </c>
      <c r="B33" s="8">
        <v>0</v>
      </c>
      <c r="C33" s="2"/>
      <c r="D33" s="4">
        <v>183829.74999999895</v>
      </c>
      <c r="E33" s="12">
        <f t="shared" si="6"/>
        <v>0</v>
      </c>
      <c r="F33" s="5">
        <v>200</v>
      </c>
      <c r="G33" s="12">
        <f t="shared" si="7"/>
        <v>1.0879631833258824E-3</v>
      </c>
      <c r="H33" s="13">
        <f t="shared" si="2"/>
        <v>190468.22222222228</v>
      </c>
      <c r="I33" s="5">
        <v>200</v>
      </c>
      <c r="J33" s="12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8" t="s">
        <v>27</v>
      </c>
      <c r="B34" s="8">
        <v>0</v>
      </c>
      <c r="C34" s="2"/>
      <c r="D34" s="4">
        <v>29493.833333333336</v>
      </c>
      <c r="E34" s="12">
        <f t="shared" si="6"/>
        <v>0</v>
      </c>
      <c r="F34" s="5">
        <v>0</v>
      </c>
      <c r="G34" s="12">
        <f t="shared" si="7"/>
        <v>0</v>
      </c>
      <c r="H34" s="13">
        <f t="shared" si="2"/>
        <v>43954.055555555555</v>
      </c>
      <c r="I34" s="5">
        <v>100</v>
      </c>
      <c r="J34" s="12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8" t="s">
        <v>28</v>
      </c>
      <c r="B35" s="8">
        <v>400</v>
      </c>
      <c r="C35" s="11">
        <v>334.72222222222217</v>
      </c>
      <c r="D35" s="4">
        <v>532629.69444444543</v>
      </c>
      <c r="E35" s="12">
        <f t="shared" si="6"/>
        <v>6.284332730854429E-4</v>
      </c>
      <c r="F35" s="5">
        <v>500</v>
      </c>
      <c r="G35" s="12">
        <f t="shared" si="7"/>
        <v>9.3873849921476962E-4</v>
      </c>
      <c r="H35" s="13">
        <f t="shared" si="2"/>
        <v>579644.6944444445</v>
      </c>
      <c r="I35" s="5">
        <v>500</v>
      </c>
      <c r="J35" s="12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8" t="s">
        <v>29</v>
      </c>
      <c r="B36" s="8">
        <v>300</v>
      </c>
      <c r="C36" s="11">
        <v>201.11111111111109</v>
      </c>
      <c r="D36" s="4">
        <v>344104.44444444426</v>
      </c>
      <c r="E36" s="12">
        <f t="shared" si="6"/>
        <v>5.8444787435339425E-4</v>
      </c>
      <c r="F36" s="5">
        <v>300</v>
      </c>
      <c r="G36" s="12">
        <f t="shared" si="7"/>
        <v>8.7182832085865448E-4</v>
      </c>
      <c r="H36" s="13">
        <f t="shared" si="2"/>
        <v>383194.33333333337</v>
      </c>
      <c r="I36" s="5">
        <v>300</v>
      </c>
      <c r="J36" s="12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8" t="s">
        <v>30</v>
      </c>
      <c r="B37" s="8">
        <v>0</v>
      </c>
      <c r="C37" s="2"/>
      <c r="D37" s="4">
        <v>132570.86111111095</v>
      </c>
      <c r="E37" s="12">
        <f t="shared" si="6"/>
        <v>0</v>
      </c>
      <c r="F37" s="5">
        <v>200</v>
      </c>
      <c r="G37" s="12">
        <f t="shared" si="7"/>
        <v>1.5086271472007336E-3</v>
      </c>
      <c r="H37" s="13">
        <f t="shared" si="2"/>
        <v>174582.75000000003</v>
      </c>
      <c r="I37" s="5">
        <v>200</v>
      </c>
      <c r="J37" s="12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8" t="s">
        <v>31</v>
      </c>
      <c r="B38" s="8">
        <v>200</v>
      </c>
      <c r="C38" s="11">
        <v>186.11111111111109</v>
      </c>
      <c r="D38" s="4">
        <v>239484.33333333273</v>
      </c>
      <c r="E38" s="12">
        <f t="shared" si="6"/>
        <v>7.7713271895772532E-4</v>
      </c>
      <c r="F38" s="5">
        <v>300</v>
      </c>
      <c r="G38" s="12">
        <f t="shared" si="7"/>
        <v>1.2526915469766322E-3</v>
      </c>
      <c r="H38" s="13">
        <f t="shared" si="2"/>
        <v>290564.13888888893</v>
      </c>
      <c r="I38" s="5">
        <v>300</v>
      </c>
      <c r="J38" s="12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8" t="s">
        <v>32</v>
      </c>
      <c r="B39" s="8">
        <v>400</v>
      </c>
      <c r="C39" s="11">
        <v>284</v>
      </c>
      <c r="D39" s="4">
        <v>418505.52777777752</v>
      </c>
      <c r="E39" s="12">
        <f t="shared" si="6"/>
        <v>6.7860513457973081E-4</v>
      </c>
      <c r="F39" s="5">
        <v>400</v>
      </c>
      <c r="G39" s="12">
        <f t="shared" si="7"/>
        <v>9.5578187968976174E-4</v>
      </c>
      <c r="H39" s="13">
        <f t="shared" si="2"/>
        <v>453335.77777777769</v>
      </c>
      <c r="I39" s="5">
        <v>400</v>
      </c>
      <c r="J39" s="12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8" t="s">
        <v>33</v>
      </c>
      <c r="B40" s="8">
        <v>500</v>
      </c>
      <c r="C40" s="11">
        <v>500.00000000000006</v>
      </c>
      <c r="D40" s="4">
        <v>623527.97222222399</v>
      </c>
      <c r="E40" s="12">
        <f t="shared" si="6"/>
        <v>8.0188864377330794E-4</v>
      </c>
      <c r="F40" s="5">
        <v>550</v>
      </c>
      <c r="G40" s="12">
        <f t="shared" si="7"/>
        <v>8.8207750815063864E-4</v>
      </c>
      <c r="H40" s="13">
        <f t="shared" si="2"/>
        <v>628240.69444444438</v>
      </c>
      <c r="I40" s="5">
        <v>550</v>
      </c>
      <c r="J40" s="12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8" t="s">
        <v>34</v>
      </c>
      <c r="B41" s="8">
        <v>300</v>
      </c>
      <c r="C41" s="11">
        <v>299.58333333333343</v>
      </c>
      <c r="D41" s="4">
        <v>359559.69444444473</v>
      </c>
      <c r="E41" s="12">
        <f t="shared" si="6"/>
        <v>8.3319498253612461E-4</v>
      </c>
      <c r="F41" s="5">
        <v>350</v>
      </c>
      <c r="G41" s="12">
        <f t="shared" si="7"/>
        <v>9.7341277514651522E-4</v>
      </c>
      <c r="H41" s="13">
        <f t="shared" si="2"/>
        <v>473015.97222222225</v>
      </c>
      <c r="I41" s="5">
        <v>350</v>
      </c>
      <c r="J41" s="12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8" t="s">
        <v>35</v>
      </c>
      <c r="B42" s="8">
        <v>0</v>
      </c>
      <c r="C42" s="2"/>
      <c r="D42" s="4">
        <v>96818.861111111095</v>
      </c>
      <c r="E42" s="12">
        <f t="shared" si="6"/>
        <v>0</v>
      </c>
      <c r="F42" s="5">
        <v>100</v>
      </c>
      <c r="G42" s="12">
        <f t="shared" si="7"/>
        <v>1.0328566030666088E-3</v>
      </c>
      <c r="H42" s="13">
        <f t="shared" si="2"/>
        <v>101804.05555555558</v>
      </c>
      <c r="I42" s="5">
        <v>100</v>
      </c>
      <c r="J42" s="12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8" t="s">
        <v>36</v>
      </c>
      <c r="B43" s="8">
        <v>300</v>
      </c>
      <c r="C43" s="11">
        <v>276.38888888888891</v>
      </c>
      <c r="D43" s="4">
        <v>289900.19444444421</v>
      </c>
      <c r="E43" s="12">
        <f t="shared" si="6"/>
        <v>9.533932511447675E-4</v>
      </c>
      <c r="F43" s="5">
        <v>350</v>
      </c>
      <c r="G43" s="12">
        <f t="shared" si="7"/>
        <v>1.2073120567260372E-3</v>
      </c>
      <c r="H43" s="13">
        <f t="shared" si="2"/>
        <v>335114.58333333337</v>
      </c>
      <c r="I43" s="5">
        <v>350</v>
      </c>
      <c r="J43" s="12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8" t="s">
        <v>37</v>
      </c>
      <c r="B44" s="8">
        <v>0</v>
      </c>
      <c r="C44" s="2"/>
      <c r="D44" s="4">
        <v>185800.02777777746</v>
      </c>
      <c r="E44" s="12">
        <f t="shared" si="6"/>
        <v>0</v>
      </c>
      <c r="F44" s="5">
        <v>200</v>
      </c>
      <c r="G44" s="12">
        <f t="shared" si="7"/>
        <v>1.0764261038712338E-3</v>
      </c>
      <c r="H44" s="13">
        <f t="shared" si="2"/>
        <v>177002.30555555556</v>
      </c>
      <c r="I44" s="5">
        <v>200</v>
      </c>
      <c r="J44" s="12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8" t="s">
        <v>38</v>
      </c>
      <c r="B45" s="8">
        <v>400</v>
      </c>
      <c r="C45" s="11">
        <v>217.5</v>
      </c>
      <c r="D45" s="4">
        <v>385808.02777777781</v>
      </c>
      <c r="E45" s="12">
        <f t="shared" si="6"/>
        <v>5.6375187746294944E-4</v>
      </c>
      <c r="F45" s="5">
        <v>400</v>
      </c>
      <c r="G45" s="12">
        <f t="shared" si="7"/>
        <v>1.0367850620008267E-3</v>
      </c>
      <c r="H45" s="13">
        <f t="shared" si="2"/>
        <v>436500.6944444445</v>
      </c>
      <c r="I45" s="5">
        <v>400</v>
      </c>
      <c r="J45" s="12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8" t="s">
        <v>39</v>
      </c>
      <c r="B46" s="8">
        <v>0</v>
      </c>
      <c r="C46" s="2"/>
      <c r="D46" s="4">
        <v>162280.61111111072</v>
      </c>
      <c r="E46" s="12">
        <f t="shared" si="6"/>
        <v>0</v>
      </c>
      <c r="F46" s="5">
        <v>150</v>
      </c>
      <c r="G46" s="12">
        <f t="shared" si="7"/>
        <v>9.2432484061387714E-4</v>
      </c>
      <c r="H46" s="13">
        <f t="shared" si="2"/>
        <v>192469.38888888891</v>
      </c>
      <c r="I46" s="5">
        <v>150</v>
      </c>
      <c r="J46" s="12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8" t="s">
        <v>40</v>
      </c>
      <c r="B47" s="8">
        <v>400</v>
      </c>
      <c r="C47" s="11">
        <v>275.27777777777783</v>
      </c>
      <c r="D47" s="4">
        <v>511428.30555555649</v>
      </c>
      <c r="E47" s="12">
        <f t="shared" si="6"/>
        <v>5.3825291793098526E-4</v>
      </c>
      <c r="F47" s="5">
        <v>400</v>
      </c>
      <c r="G47" s="12">
        <f t="shared" si="7"/>
        <v>7.8212331162524592E-4</v>
      </c>
      <c r="H47" s="13">
        <f t="shared" si="2"/>
        <v>533090.08333333337</v>
      </c>
      <c r="I47" s="5">
        <v>400</v>
      </c>
      <c r="J47" s="12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8" t="s">
        <v>41</v>
      </c>
      <c r="B48" s="8">
        <v>0</v>
      </c>
      <c r="C48" s="2"/>
      <c r="D48" s="4">
        <v>62450.222222222212</v>
      </c>
      <c r="E48" s="12">
        <f t="shared" si="6"/>
        <v>0</v>
      </c>
      <c r="F48" s="5">
        <v>100</v>
      </c>
      <c r="G48" s="12">
        <f t="shared" si="7"/>
        <v>1.6012753268380864E-3</v>
      </c>
      <c r="H48" s="13">
        <f t="shared" si="2"/>
        <v>75826.694444444438</v>
      </c>
      <c r="I48" s="5">
        <v>100</v>
      </c>
      <c r="J48" s="12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86</v>
      </c>
      <c r="B49" s="8">
        <v>0</v>
      </c>
      <c r="C49" s="2"/>
      <c r="D49" s="4">
        <v>34384.444444444431</v>
      </c>
      <c r="E49" s="12">
        <f t="shared" si="6"/>
        <v>0</v>
      </c>
      <c r="F49" s="5">
        <v>100</v>
      </c>
      <c r="G49" s="12">
        <f t="shared" si="7"/>
        <v>2.908291863245655E-3</v>
      </c>
      <c r="H49" s="13">
        <f t="shared" si="2"/>
        <v>29811.666666666664</v>
      </c>
      <c r="I49" s="5">
        <v>100</v>
      </c>
      <c r="J49" s="12">
        <f t="shared" si="3"/>
        <v>3.3543914574830887E-3</v>
      </c>
      <c r="L49" t="s">
        <v>86</v>
      </c>
      <c r="M49" s="1" t="s">
        <v>86</v>
      </c>
      <c r="N49" s="1" t="s">
        <v>86</v>
      </c>
      <c r="O49" s="1" t="s">
        <v>86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87</v>
      </c>
      <c r="B50" s="8"/>
      <c r="C50" s="2"/>
      <c r="D50" s="4">
        <v>1882.1388888888862</v>
      </c>
      <c r="E50" s="12">
        <f t="shared" si="6"/>
        <v>0</v>
      </c>
      <c r="F50" s="5">
        <v>0</v>
      </c>
      <c r="G50" s="12">
        <f t="shared" si="7"/>
        <v>0</v>
      </c>
      <c r="H50" s="13">
        <f t="shared" si="2"/>
        <v>2794.75</v>
      </c>
      <c r="I50" s="5">
        <v>0</v>
      </c>
      <c r="J50" s="12">
        <f t="shared" si="3"/>
        <v>0</v>
      </c>
      <c r="L50" t="s">
        <v>87</v>
      </c>
      <c r="M50" s="1" t="s">
        <v>87</v>
      </c>
      <c r="N50" s="1" t="s">
        <v>87</v>
      </c>
      <c r="O50" s="1" t="s">
        <v>87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89</v>
      </c>
      <c r="B51" s="8"/>
      <c r="C51" s="2"/>
      <c r="D51" s="4">
        <v>269901.05555555545</v>
      </c>
      <c r="E51" s="12">
        <f t="shared" si="6"/>
        <v>0</v>
      </c>
      <c r="F51" s="5">
        <v>250</v>
      </c>
      <c r="G51" s="12">
        <f t="shared" si="7"/>
        <v>9.2626536597053405E-4</v>
      </c>
      <c r="H51" s="13">
        <f t="shared" si="2"/>
        <v>221557.88888888891</v>
      </c>
      <c r="I51" s="5">
        <v>250</v>
      </c>
      <c r="J51" s="12">
        <f t="shared" si="3"/>
        <v>1.128373271896334E-3</v>
      </c>
      <c r="L51" t="s">
        <v>88</v>
      </c>
      <c r="M51" s="1" t="s">
        <v>88</v>
      </c>
      <c r="N51" s="1" t="s">
        <v>88</v>
      </c>
      <c r="O51" s="1" t="s">
        <v>88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90</v>
      </c>
      <c r="B52" s="8"/>
      <c r="C52" s="2"/>
      <c r="D52" s="4">
        <v>4571</v>
      </c>
      <c r="E52" s="12">
        <f t="shared" si="6"/>
        <v>0</v>
      </c>
      <c r="F52" s="5">
        <v>0</v>
      </c>
      <c r="G52" s="12">
        <f t="shared" si="7"/>
        <v>0</v>
      </c>
      <c r="H52" s="13">
        <f t="shared" si="2"/>
        <v>8215.3055555555547</v>
      </c>
      <c r="I52" s="5">
        <v>0</v>
      </c>
      <c r="J52" s="12">
        <f t="shared" si="3"/>
        <v>0</v>
      </c>
      <c r="L52" t="s">
        <v>89</v>
      </c>
      <c r="M52" s="1" t="s">
        <v>89</v>
      </c>
      <c r="N52" s="1" t="s">
        <v>89</v>
      </c>
      <c r="O52" s="1" t="s">
        <v>89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9"/>
      <c r="B53" s="8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12">
        <f t="shared" si="6"/>
        <v>4.9219331191236945E-4</v>
      </c>
      <c r="F53" s="5">
        <f t="shared" si="8"/>
        <v>15000</v>
      </c>
      <c r="G53" s="14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14">
        <f>+I53/H53</f>
        <v>7.8414269274651872E-4</v>
      </c>
      <c r="L53" t="s">
        <v>90</v>
      </c>
      <c r="M53" t="s">
        <v>90</v>
      </c>
      <c r="N53" t="s">
        <v>90</v>
      </c>
      <c r="O53" t="s">
        <v>90</v>
      </c>
    </row>
    <row r="54" spans="1:24" hidden="1" x14ac:dyDescent="0.25"/>
    <row r="55" spans="1:24" hidden="1" x14ac:dyDescent="0.25">
      <c r="A55" t="s">
        <v>73</v>
      </c>
      <c r="B55" s="1">
        <v>40000</v>
      </c>
    </row>
    <row r="56" spans="1:24" hidden="1" x14ac:dyDescent="0.25">
      <c r="A56" t="s">
        <v>74</v>
      </c>
      <c r="B56" s="1">
        <f>+B55/0.00234</f>
        <v>17094017.094017092</v>
      </c>
    </row>
    <row r="57" spans="1:24" hidden="1" x14ac:dyDescent="0.25">
      <c r="A57" t="s">
        <v>75</v>
      </c>
      <c r="B57" s="7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14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zoomScale="95" zoomScaleNormal="95" workbookViewId="0">
      <selection activeCell="C18" sqref="C18"/>
    </sheetView>
  </sheetViews>
  <sheetFormatPr defaultRowHeight="15" x14ac:dyDescent="0.25"/>
  <cols>
    <col min="1" max="1" width="7.42578125" customWidth="1"/>
    <col min="2" max="2" width="17.85546875" customWidth="1"/>
    <col min="3" max="3" width="22.28515625" customWidth="1"/>
    <col min="4" max="4" width="12.28515625" customWidth="1"/>
    <col min="5" max="5" width="29.42578125" bestFit="1" customWidth="1"/>
    <col min="6" max="6" width="55.85546875" customWidth="1"/>
    <col min="7" max="7" width="18.28515625" bestFit="1" customWidth="1"/>
    <col min="8" max="8" width="13" customWidth="1"/>
    <col min="9" max="9" width="9.7109375" customWidth="1"/>
    <col min="10" max="10" width="7.28515625" customWidth="1"/>
  </cols>
  <sheetData>
    <row r="1" spans="1:11" x14ac:dyDescent="0.25">
      <c r="A1" s="38" t="s">
        <v>143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1" x14ac:dyDescent="0.25">
      <c r="A3" s="6" t="s">
        <v>144</v>
      </c>
      <c r="B3" s="6" t="s">
        <v>145</v>
      </c>
      <c r="C3" s="6" t="s">
        <v>43</v>
      </c>
      <c r="D3" s="6" t="s">
        <v>46</v>
      </c>
      <c r="E3" s="6" t="s">
        <v>44</v>
      </c>
      <c r="F3" s="6" t="s">
        <v>45</v>
      </c>
      <c r="G3" s="21" t="s">
        <v>146</v>
      </c>
      <c r="H3" s="22" t="s">
        <v>147</v>
      </c>
      <c r="I3" s="6" t="s">
        <v>148</v>
      </c>
      <c r="J3" s="6" t="s">
        <v>149</v>
      </c>
      <c r="K3" s="21" t="s">
        <v>150</v>
      </c>
    </row>
    <row r="4" spans="1:11" x14ac:dyDescent="0.25">
      <c r="A4" s="23" t="s">
        <v>151</v>
      </c>
      <c r="B4" s="23" t="s">
        <v>104</v>
      </c>
      <c r="C4" s="6" t="s">
        <v>152</v>
      </c>
      <c r="D4" s="6" t="s">
        <v>47</v>
      </c>
      <c r="E4" s="6" t="s">
        <v>120</v>
      </c>
      <c r="F4" s="6" t="s">
        <v>121</v>
      </c>
      <c r="G4" s="24">
        <v>800</v>
      </c>
      <c r="H4" s="25">
        <f t="shared" ref="H4:H13" si="0">G4/36</f>
        <v>22.222222222222221</v>
      </c>
      <c r="I4" s="6" t="s">
        <v>153</v>
      </c>
      <c r="J4" s="6" t="s">
        <v>154</v>
      </c>
      <c r="K4" s="26"/>
    </row>
    <row r="5" spans="1:11" x14ac:dyDescent="0.25">
      <c r="A5" s="23" t="s">
        <v>151</v>
      </c>
      <c r="B5" s="23" t="s">
        <v>104</v>
      </c>
      <c r="C5" s="27" t="s">
        <v>155</v>
      </c>
      <c r="D5" s="6" t="s">
        <v>47</v>
      </c>
      <c r="E5" s="2" t="s">
        <v>132</v>
      </c>
      <c r="F5" s="6" t="s">
        <v>156</v>
      </c>
      <c r="G5" s="24">
        <v>1250</v>
      </c>
      <c r="H5" s="25">
        <f t="shared" si="0"/>
        <v>34.722222222222221</v>
      </c>
      <c r="I5" s="6" t="s">
        <v>153</v>
      </c>
      <c r="J5" s="6" t="s">
        <v>154</v>
      </c>
      <c r="K5" s="26"/>
    </row>
    <row r="6" spans="1:11" x14ac:dyDescent="0.25">
      <c r="A6" s="23" t="s">
        <v>151</v>
      </c>
      <c r="B6" s="23" t="s">
        <v>104</v>
      </c>
      <c r="C6" s="6" t="s">
        <v>157</v>
      </c>
      <c r="D6" s="6" t="s">
        <v>47</v>
      </c>
      <c r="E6" s="6" t="s">
        <v>107</v>
      </c>
      <c r="F6" s="6" t="s">
        <v>158</v>
      </c>
      <c r="G6" s="24">
        <v>750</v>
      </c>
      <c r="H6" s="25">
        <f t="shared" si="0"/>
        <v>20.833333333333332</v>
      </c>
      <c r="I6" s="6" t="s">
        <v>153</v>
      </c>
      <c r="J6" s="6" t="s">
        <v>154</v>
      </c>
      <c r="K6" s="26"/>
    </row>
    <row r="7" spans="1:11" x14ac:dyDescent="0.25">
      <c r="A7" s="23" t="s">
        <v>151</v>
      </c>
      <c r="B7" s="23" t="s">
        <v>104</v>
      </c>
      <c r="C7" s="6" t="s">
        <v>159</v>
      </c>
      <c r="D7" s="6" t="s">
        <v>47</v>
      </c>
      <c r="E7" s="6" t="s">
        <v>115</v>
      </c>
      <c r="F7" s="6" t="s">
        <v>116</v>
      </c>
      <c r="G7" s="24">
        <v>500</v>
      </c>
      <c r="H7" s="25">
        <f t="shared" si="0"/>
        <v>13.888888888888889</v>
      </c>
      <c r="I7" s="6" t="s">
        <v>153</v>
      </c>
      <c r="J7" s="6" t="s">
        <v>154</v>
      </c>
      <c r="K7" s="26"/>
    </row>
    <row r="8" spans="1:11" x14ac:dyDescent="0.25">
      <c r="A8" s="23" t="s">
        <v>151</v>
      </c>
      <c r="B8" s="23" t="s">
        <v>104</v>
      </c>
      <c r="C8" s="6" t="s">
        <v>131</v>
      </c>
      <c r="D8" s="6" t="s">
        <v>160</v>
      </c>
      <c r="E8" s="6" t="s">
        <v>72</v>
      </c>
      <c r="F8" s="6" t="s">
        <v>117</v>
      </c>
      <c r="G8" s="24">
        <v>250</v>
      </c>
      <c r="H8" s="25">
        <f t="shared" si="0"/>
        <v>6.9444444444444446</v>
      </c>
      <c r="I8" s="6" t="s">
        <v>153</v>
      </c>
      <c r="J8" s="6" t="s">
        <v>154</v>
      </c>
      <c r="K8" s="26"/>
    </row>
    <row r="9" spans="1:11" x14ac:dyDescent="0.25">
      <c r="A9" s="23" t="s">
        <v>151</v>
      </c>
      <c r="B9" s="23" t="s">
        <v>104</v>
      </c>
      <c r="C9" s="6" t="s">
        <v>126</v>
      </c>
      <c r="D9" s="6" t="s">
        <v>160</v>
      </c>
      <c r="E9" s="6" t="s">
        <v>118</v>
      </c>
      <c r="F9" s="6" t="s">
        <v>119</v>
      </c>
      <c r="G9" s="24">
        <v>300</v>
      </c>
      <c r="H9" s="25">
        <f t="shared" si="0"/>
        <v>8.3333333333333339</v>
      </c>
      <c r="I9" s="6" t="s">
        <v>153</v>
      </c>
      <c r="J9" s="6" t="s">
        <v>154</v>
      </c>
      <c r="K9" s="26"/>
    </row>
    <row r="10" spans="1:11" x14ac:dyDescent="0.25">
      <c r="A10" s="23" t="s">
        <v>151</v>
      </c>
      <c r="B10" s="23" t="s">
        <v>104</v>
      </c>
      <c r="C10" s="6" t="s">
        <v>122</v>
      </c>
      <c r="D10" s="6" t="s">
        <v>47</v>
      </c>
      <c r="E10" s="6" t="s">
        <v>123</v>
      </c>
      <c r="F10" s="6" t="s">
        <v>124</v>
      </c>
      <c r="G10" s="24">
        <v>500</v>
      </c>
      <c r="H10" s="25">
        <f t="shared" si="0"/>
        <v>13.888888888888889</v>
      </c>
      <c r="I10" s="6" t="s">
        <v>153</v>
      </c>
      <c r="J10" s="6" t="s">
        <v>154</v>
      </c>
      <c r="K10" s="26"/>
    </row>
    <row r="11" spans="1:11" x14ac:dyDescent="0.25">
      <c r="A11" s="23" t="s">
        <v>151</v>
      </c>
      <c r="B11" s="23" t="s">
        <v>104</v>
      </c>
      <c r="C11" s="27" t="s">
        <v>161</v>
      </c>
      <c r="D11" s="6" t="s">
        <v>47</v>
      </c>
      <c r="E11" s="2" t="s">
        <v>162</v>
      </c>
      <c r="F11" s="2" t="s">
        <v>134</v>
      </c>
      <c r="G11" s="24">
        <v>400</v>
      </c>
      <c r="H11" s="25">
        <f t="shared" si="0"/>
        <v>11.111111111111111</v>
      </c>
      <c r="I11" s="6" t="s">
        <v>153</v>
      </c>
      <c r="J11" s="6" t="s">
        <v>154</v>
      </c>
      <c r="K11" s="26"/>
    </row>
    <row r="12" spans="1:11" x14ac:dyDescent="0.25">
      <c r="A12" s="23" t="s">
        <v>151</v>
      </c>
      <c r="B12" s="23" t="s">
        <v>104</v>
      </c>
      <c r="C12" s="27" t="s">
        <v>163</v>
      </c>
      <c r="D12" s="6" t="s">
        <v>160</v>
      </c>
      <c r="E12" s="6" t="s">
        <v>136</v>
      </c>
      <c r="F12" s="2" t="s">
        <v>137</v>
      </c>
      <c r="G12" s="24">
        <v>300</v>
      </c>
      <c r="H12" s="25">
        <f t="shared" si="0"/>
        <v>8.3333333333333339</v>
      </c>
      <c r="I12" s="6" t="s">
        <v>153</v>
      </c>
      <c r="J12" s="6" t="s">
        <v>154</v>
      </c>
      <c r="K12" s="26"/>
    </row>
    <row r="13" spans="1:11" x14ac:dyDescent="0.25">
      <c r="A13" s="23" t="s">
        <v>151</v>
      </c>
      <c r="B13" s="23" t="s">
        <v>104</v>
      </c>
      <c r="C13" s="28" t="s">
        <v>138</v>
      </c>
      <c r="D13" s="6" t="s">
        <v>160</v>
      </c>
      <c r="E13" s="6" t="s">
        <v>139</v>
      </c>
      <c r="F13" s="6" t="s">
        <v>140</v>
      </c>
      <c r="G13" s="24">
        <v>350</v>
      </c>
      <c r="H13" s="25">
        <f t="shared" si="0"/>
        <v>9.7222222222222214</v>
      </c>
      <c r="I13" s="6" t="s">
        <v>153</v>
      </c>
      <c r="J13" s="6" t="s">
        <v>154</v>
      </c>
      <c r="K13" s="26"/>
    </row>
    <row r="14" spans="1:11" x14ac:dyDescent="0.25">
      <c r="A14" s="28"/>
      <c r="B14" s="28"/>
      <c r="C14" s="28"/>
      <c r="D14" s="23"/>
      <c r="E14" s="6"/>
      <c r="F14" s="29"/>
      <c r="G14" s="30">
        <f>SUM(G4:G13)</f>
        <v>5400</v>
      </c>
      <c r="H14" s="30">
        <f>SUM(H4:H13)</f>
        <v>150</v>
      </c>
      <c r="I14" s="23"/>
      <c r="J14" s="6"/>
      <c r="K14" s="26"/>
    </row>
    <row r="17" spans="2:7" ht="15.75" x14ac:dyDescent="0.25">
      <c r="B17" s="20" t="s">
        <v>165</v>
      </c>
      <c r="C17" s="20"/>
      <c r="D17" s="20"/>
      <c r="E17" s="20"/>
    </row>
    <row r="18" spans="2:7" x14ac:dyDescent="0.25">
      <c r="B18" s="33" t="s">
        <v>109</v>
      </c>
      <c r="C18" s="16" t="s">
        <v>166</v>
      </c>
      <c r="D18" s="16" t="s">
        <v>46</v>
      </c>
      <c r="E18" s="16" t="s">
        <v>44</v>
      </c>
      <c r="F18" s="16" t="s">
        <v>45</v>
      </c>
      <c r="G18" s="16" t="s">
        <v>141</v>
      </c>
    </row>
    <row r="19" spans="2:7" x14ac:dyDescent="0.25">
      <c r="B19" s="17" t="s">
        <v>110</v>
      </c>
      <c r="C19" s="6" t="s">
        <v>131</v>
      </c>
      <c r="D19" s="6" t="s">
        <v>63</v>
      </c>
      <c r="E19" s="6" t="s">
        <v>72</v>
      </c>
      <c r="F19" s="6" t="s">
        <v>117</v>
      </c>
      <c r="G19" s="18">
        <v>100000</v>
      </c>
    </row>
    <row r="20" spans="2:7" x14ac:dyDescent="0.25">
      <c r="B20" s="17" t="s">
        <v>111</v>
      </c>
      <c r="C20" s="6" t="s">
        <v>126</v>
      </c>
      <c r="D20" s="6" t="s">
        <v>63</v>
      </c>
      <c r="E20" s="6" t="s">
        <v>118</v>
      </c>
      <c r="F20" s="6" t="s">
        <v>119</v>
      </c>
      <c r="G20" s="18">
        <v>100000</v>
      </c>
    </row>
    <row r="21" spans="2:7" x14ac:dyDescent="0.25">
      <c r="B21" s="17" t="s">
        <v>112</v>
      </c>
      <c r="C21" s="2" t="s">
        <v>138</v>
      </c>
      <c r="D21" s="6" t="s">
        <v>63</v>
      </c>
      <c r="E21" s="6" t="s">
        <v>139</v>
      </c>
      <c r="F21" s="6" t="s">
        <v>140</v>
      </c>
      <c r="G21" s="18">
        <v>100000</v>
      </c>
    </row>
    <row r="22" spans="2:7" x14ac:dyDescent="0.25">
      <c r="B22" s="17" t="s">
        <v>113</v>
      </c>
      <c r="C22" s="2" t="s">
        <v>125</v>
      </c>
      <c r="D22" s="6" t="s">
        <v>63</v>
      </c>
      <c r="E22" s="6" t="s">
        <v>136</v>
      </c>
      <c r="F22" s="2" t="s">
        <v>137</v>
      </c>
      <c r="G22" s="18">
        <v>100000</v>
      </c>
    </row>
    <row r="23" spans="2:7" x14ac:dyDescent="0.25">
      <c r="B23" s="17" t="s">
        <v>114</v>
      </c>
      <c r="C23" s="6" t="s">
        <v>122</v>
      </c>
      <c r="D23" s="6" t="s">
        <v>47</v>
      </c>
      <c r="E23" s="6" t="s">
        <v>123</v>
      </c>
      <c r="F23" s="6" t="s">
        <v>124</v>
      </c>
      <c r="G23" s="18">
        <v>100000</v>
      </c>
    </row>
    <row r="24" spans="2:7" x14ac:dyDescent="0.25">
      <c r="B24" s="17" t="s">
        <v>127</v>
      </c>
      <c r="C24" s="6" t="s">
        <v>105</v>
      </c>
      <c r="D24" s="6" t="s">
        <v>47</v>
      </c>
      <c r="E24" s="6" t="s">
        <v>107</v>
      </c>
      <c r="F24" s="6" t="s">
        <v>108</v>
      </c>
      <c r="G24" s="18">
        <v>100000</v>
      </c>
    </row>
    <row r="25" spans="2:7" x14ac:dyDescent="0.25">
      <c r="B25" s="17" t="s">
        <v>128</v>
      </c>
      <c r="C25" s="6" t="s">
        <v>106</v>
      </c>
      <c r="D25" s="6" t="s">
        <v>47</v>
      </c>
      <c r="E25" s="6" t="s">
        <v>115</v>
      </c>
      <c r="F25" s="6" t="s">
        <v>116</v>
      </c>
      <c r="G25" s="18">
        <v>100000</v>
      </c>
    </row>
    <row r="26" spans="2:7" x14ac:dyDescent="0.25">
      <c r="B26" s="17" t="s">
        <v>129</v>
      </c>
      <c r="C26" s="2" t="s">
        <v>133</v>
      </c>
      <c r="D26" s="2" t="s">
        <v>47</v>
      </c>
      <c r="E26" s="2" t="s">
        <v>135</v>
      </c>
      <c r="F26" s="2" t="s">
        <v>134</v>
      </c>
      <c r="G26" s="18">
        <v>100000</v>
      </c>
    </row>
    <row r="27" spans="2:7" x14ac:dyDescent="0.25">
      <c r="B27" s="17" t="s">
        <v>130</v>
      </c>
      <c r="C27" s="34" t="s">
        <v>164</v>
      </c>
      <c r="D27" s="34"/>
      <c r="E27" s="34"/>
      <c r="F27" s="34"/>
      <c r="G27" s="31">
        <v>392000</v>
      </c>
    </row>
    <row r="28" spans="2:7" x14ac:dyDescent="0.25">
      <c r="B28" s="17"/>
      <c r="C28" s="35" t="s">
        <v>142</v>
      </c>
      <c r="D28" s="36"/>
      <c r="E28" s="36"/>
      <c r="F28" s="37"/>
      <c r="G28" s="19">
        <f>SUM(G19:G27)</f>
        <v>1192000</v>
      </c>
    </row>
    <row r="29" spans="2:7" x14ac:dyDescent="0.25">
      <c r="B29" s="32"/>
    </row>
  </sheetData>
  <mergeCells count="3">
    <mergeCell ref="C27:F27"/>
    <mergeCell ref="C28:F28"/>
    <mergeCell ref="A1:K1"/>
  </mergeCells>
  <phoneticPr fontId="4" type="noConversion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juklak</vt:lpstr>
      <vt:lpstr>alokasi</vt:lpstr>
      <vt:lpstr>DATA MASJID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2020-06-29T07:51:41Z</cp:lastPrinted>
  <dcterms:created xsi:type="dcterms:W3CDTF">2018-08-13T06:34:16Z</dcterms:created>
  <dcterms:modified xsi:type="dcterms:W3CDTF">2020-07-22T16:14:29Z</dcterms:modified>
</cp:coreProperties>
</file>