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2020'!$A$3:$P$30</definedName>
    <definedName name="_xlnm.Print_Area" localSheetId="2">'DATA MASJID 2020'!$C$3:$P$30</definedName>
  </definedNames>
  <calcPr calcId="144525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6" l="1"/>
  <c r="P5" i="6" s="1"/>
  <c r="O6" i="6"/>
  <c r="P6" i="6" s="1"/>
  <c r="O7" i="6"/>
  <c r="P7" i="6" s="1"/>
  <c r="O8" i="6"/>
  <c r="P8" i="6" s="1"/>
  <c r="O9" i="6"/>
  <c r="P9" i="6" s="1"/>
  <c r="O10" i="6"/>
  <c r="P10" i="6" s="1"/>
  <c r="O11" i="6"/>
  <c r="P11" i="6" s="1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4" i="6"/>
  <c r="P4" i="6" s="1"/>
  <c r="M30" i="6" l="1"/>
  <c r="P30" i="6" l="1"/>
  <c r="G30" i="6" l="1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I53" i="1"/>
  <c r="H30" i="6" l="1"/>
  <c r="I58" i="1"/>
  <c r="G4" i="1"/>
  <c r="E4" i="1"/>
  <c r="H52" i="1"/>
  <c r="J52" i="1" s="1"/>
  <c r="H51" i="1"/>
  <c r="J51" i="1" s="1"/>
  <c r="H50" i="1"/>
  <c r="J50" i="1" s="1"/>
  <c r="H49" i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G14" i="1"/>
  <c r="G13" i="1"/>
  <c r="G12" i="1"/>
  <c r="G11" i="1"/>
  <c r="G10" i="1"/>
  <c r="G9" i="1"/>
  <c r="G8" i="1"/>
  <c r="G7" i="1"/>
  <c r="G6" i="1"/>
  <c r="G5" i="1"/>
  <c r="D53" i="1"/>
  <c r="D58" i="1" s="1"/>
  <c r="E14" i="1"/>
  <c r="E13" i="1"/>
  <c r="E12" i="1"/>
  <c r="E11" i="1"/>
  <c r="E10" i="1"/>
  <c r="E9" i="1"/>
  <c r="E8" i="1"/>
  <c r="E7" i="1"/>
  <c r="E6" i="1"/>
  <c r="E5" i="1"/>
  <c r="H53" i="1" l="1"/>
  <c r="J49" i="1"/>
  <c r="J53" i="1" l="1"/>
  <c r="H58" i="1"/>
  <c r="J58" i="1" s="1"/>
  <c r="G17" i="1"/>
  <c r="E17" i="1"/>
  <c r="G16" i="1"/>
  <c r="G15" i="1"/>
  <c r="E16" i="1"/>
  <c r="E15" i="1"/>
  <c r="C53" i="1"/>
  <c r="E53" i="1" s="1"/>
  <c r="F53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56" i="1"/>
  <c r="F58" i="1" l="1"/>
  <c r="G53" i="1"/>
  <c r="E3" i="1"/>
  <c r="B53" i="1" l="1"/>
  <c r="B57" i="1" l="1"/>
</calcChain>
</file>

<file path=xl/sharedStrings.xml><?xml version="1.0" encoding="utf-8"?>
<sst xmlns="http://schemas.openxmlformats.org/spreadsheetml/2006/main" count="4545" uniqueCount="1441">
  <si>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</si>
  <si>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</si>
  <si>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</si>
  <si>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</si>
  <si>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</si>
  <si>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</si>
  <si>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</si>
  <si>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</si>
  <si>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</si>
  <si>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</si>
  <si>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</si>
  <si>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</si>
  <si>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</si>
  <si>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</si>
  <si>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</si>
  <si>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</si>
  <si>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</si>
  <si>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</si>
  <si>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</si>
  <si>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</si>
  <si>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</si>
  <si>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</si>
  <si>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</si>
  <si>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</si>
  <si>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</si>
  <si>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</si>
  <si>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</si>
  <si>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</si>
  <si>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</si>
  <si>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</si>
  <si>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</si>
  <si>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</si>
  <si>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</si>
  <si>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</si>
  <si>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</si>
  <si>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</si>
  <si>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</si>
  <si>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</si>
  <si>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</si>
  <si>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</si>
  <si>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</si>
  <si>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</si>
  <si>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</si>
  <si>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</si>
  <si>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</si>
  <si>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</si>
  <si>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</si>
  <si>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</si>
  <si>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</si>
  <si>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</si>
  <si>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</si>
  <si>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</si>
  <si>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</si>
  <si>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</si>
  <si>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</si>
  <si>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</si>
  <si>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</si>
  <si>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</si>
  <si>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</si>
  <si>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</si>
  <si>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</si>
  <si>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</si>
  <si>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</si>
  <si>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</si>
  <si>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</si>
  <si>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</si>
  <si>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</si>
  <si>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</si>
  <si>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</si>
  <si>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</si>
  <si>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</si>
  <si>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</si>
  <si>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</si>
  <si>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</si>
  <si>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</si>
  <si>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</si>
  <si>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</si>
  <si>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</si>
  <si>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</si>
  <si>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</si>
  <si>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</si>
  <si>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</si>
  <si>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</si>
  <si>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</si>
  <si>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</si>
  <si>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</si>
  <si>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</si>
  <si>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</si>
  <si>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</si>
  <si>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</si>
  <si>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</si>
  <si>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</si>
  <si>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</si>
  <si>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</si>
  <si>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</si>
  <si>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</si>
  <si>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</si>
  <si>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</si>
  <si>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</si>
  <si>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</si>
  <si>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</si>
  <si>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</si>
  <si>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</si>
  <si>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</si>
  <si>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</si>
  <si>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</si>
  <si>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</si>
  <si>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</si>
  <si>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</si>
  <si>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</si>
  <si>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</si>
  <si>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</si>
  <si>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</si>
  <si>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</si>
  <si>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</si>
  <si>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</si>
  <si>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</si>
  <si>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</si>
  <si>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</si>
  <si>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</si>
  <si>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</si>
  <si>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</si>
  <si>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</si>
  <si>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</si>
  <si>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</si>
  <si>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</si>
  <si>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</si>
  <si>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</si>
  <si>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</si>
  <si>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</si>
  <si>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</si>
  <si>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</si>
  <si>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</si>
  <si>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</si>
  <si>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</si>
  <si>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</si>
  <si>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</si>
  <si>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</si>
  <si>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</si>
  <si>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</si>
  <si>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</si>
  <si>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</si>
  <si>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</si>
  <si>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</si>
  <si>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</si>
  <si>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</si>
  <si>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</si>
  <si>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</si>
  <si>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</si>
  <si>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</si>
  <si>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</si>
  <si>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</si>
  <si>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</si>
  <si>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</si>
  <si>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</si>
  <si>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</si>
  <si>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</si>
  <si>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</si>
  <si>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</si>
  <si>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</si>
  <si>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</si>
  <si>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</si>
  <si>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</si>
  <si>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</si>
  <si>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</si>
  <si>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</si>
  <si>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</si>
  <si>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</si>
  <si>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</si>
  <si>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</si>
  <si>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</si>
  <si>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</si>
  <si>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</si>
  <si>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</si>
  <si>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</si>
  <si>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</si>
  <si>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</si>
  <si>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</si>
  <si>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</si>
  <si>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</si>
  <si>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</si>
  <si>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</si>
  <si>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</si>
  <si>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</si>
  <si>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</si>
  <si>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</si>
  <si>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</si>
  <si>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</si>
  <si>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</si>
  <si>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</si>
  <si>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</si>
  <si>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</si>
  <si>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</si>
  <si>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</si>
  <si>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</si>
  <si>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</si>
  <si>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</si>
  <si>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</si>
  <si>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</si>
  <si>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</si>
  <si>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</si>
  <si>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</si>
  <si>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</si>
  <si>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</si>
  <si>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</si>
  <si>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</si>
  <si>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</si>
  <si>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</si>
  <si>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</si>
  <si>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</si>
  <si>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</si>
  <si>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</si>
  <si>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</si>
  <si>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</si>
  <si>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</si>
  <si>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</si>
  <si>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</si>
  <si>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</si>
  <si>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</si>
  <si>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</si>
  <si>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</si>
  <si>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</si>
  <si>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</si>
  <si>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</si>
  <si>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</si>
  <si>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</si>
  <si>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</si>
  <si>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</si>
  <si>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</si>
  <si>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</si>
  <si>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</si>
  <si>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</si>
  <si>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</si>
  <si>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</si>
  <si>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</si>
  <si>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</si>
  <si>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</si>
  <si>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</si>
  <si>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</si>
  <si>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</si>
  <si>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</si>
  <si>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</si>
  <si>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</si>
  <si>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</si>
  <si>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</si>
  <si>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</si>
  <si>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</si>
  <si>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</si>
  <si>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</si>
  <si>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</si>
  <si>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</si>
  <si>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</si>
  <si>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</si>
  <si>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</si>
  <si>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</si>
  <si>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</si>
  <si>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</si>
  <si>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</si>
  <si>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</si>
  <si>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</si>
  <si>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</si>
  <si>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</si>
  <si>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</si>
  <si>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</si>
  <si>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</si>
  <si>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</si>
  <si>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</si>
  <si>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</si>
  <si>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</si>
  <si>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</si>
  <si>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</si>
  <si>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</si>
  <si>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</si>
  <si>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</si>
  <si>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</si>
  <si>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</si>
  <si>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</si>
  <si>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</si>
  <si>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</si>
  <si>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</si>
  <si>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</si>
  <si>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</si>
  <si>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</si>
  <si>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</si>
  <si>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</si>
  <si>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</si>
  <si>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</si>
  <si>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</si>
  <si>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</si>
  <si>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</si>
  <si>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</si>
  <si>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</si>
  <si>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</si>
  <si>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</si>
  <si>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</si>
  <si>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</si>
  <si>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</si>
  <si>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</si>
  <si>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</si>
  <si>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</si>
  <si>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</si>
  <si>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</si>
  <si>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</si>
  <si>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</si>
  <si>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</si>
  <si>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</si>
  <si>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</si>
  <si>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</si>
  <si>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</si>
  <si>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</si>
  <si>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</si>
  <si>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</si>
  <si>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</si>
  <si>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</si>
  <si>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</si>
  <si>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</si>
  <si>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</si>
  <si>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</si>
  <si>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</si>
  <si>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</si>
  <si>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</si>
  <si>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</si>
  <si>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</si>
  <si>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</si>
  <si>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</si>
  <si>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</si>
  <si>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</si>
  <si>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</si>
  <si>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</si>
  <si>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</si>
  <si>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</si>
  <si>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</si>
  <si>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</si>
  <si>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</si>
  <si>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</si>
  <si>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</si>
  <si>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</si>
  <si>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</si>
  <si>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</si>
  <si>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</si>
  <si>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</si>
  <si>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</si>
  <si>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</si>
  <si>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</si>
  <si>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</si>
  <si>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</si>
  <si>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</si>
  <si>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</si>
  <si>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</si>
  <si>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</si>
  <si>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</si>
  <si>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</si>
  <si>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</si>
  <si>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</si>
  <si>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</si>
  <si>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</si>
  <si>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</si>
  <si>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</si>
  <si>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</si>
  <si>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</si>
  <si>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</si>
  <si>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</si>
  <si>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</si>
  <si>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</si>
  <si>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</si>
  <si>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</si>
  <si>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</si>
  <si>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</si>
  <si>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</si>
  <si>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</si>
  <si>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</si>
  <si>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</si>
  <si>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</si>
  <si>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</si>
  <si>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</si>
  <si>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</si>
  <si>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</si>
  <si>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</si>
  <si>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</si>
  <si>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</si>
  <si>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</si>
  <si>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</si>
  <si>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</si>
  <si>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</si>
  <si>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</si>
  <si>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</si>
  <si>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</si>
  <si>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</si>
  <si>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</si>
  <si>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</si>
  <si>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</si>
  <si>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</si>
  <si>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</si>
  <si>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</si>
  <si>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</si>
  <si>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</si>
  <si>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</si>
  <si>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</si>
  <si>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</si>
  <si>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</si>
  <si>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</si>
  <si>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</si>
  <si>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</si>
  <si>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</si>
  <si>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</si>
  <si>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</si>
  <si>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</si>
  <si>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</si>
  <si>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</si>
  <si>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</si>
  <si>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</si>
  <si>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</si>
  <si>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</si>
  <si>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</si>
  <si>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</si>
  <si>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</si>
  <si>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</si>
  <si>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</si>
  <si>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</si>
  <si>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</si>
  <si>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</si>
  <si>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</si>
  <si>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</si>
  <si>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</si>
  <si>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</si>
  <si>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</si>
  <si>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</si>
  <si>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</si>
  <si>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</si>
  <si>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</si>
  <si>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</si>
  <si>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</si>
  <si>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</si>
  <si>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</si>
  <si>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</si>
  <si>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</si>
  <si>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</si>
  <si>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</si>
  <si>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</si>
  <si>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</si>
  <si>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</si>
  <si>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</si>
  <si>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</si>
  <si>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</si>
  <si>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</si>
  <si>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</si>
  <si>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</si>
  <si>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</si>
  <si>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</si>
  <si>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</si>
  <si>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</si>
  <si>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</si>
  <si>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</si>
  <si>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</si>
  <si>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</si>
  <si>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</si>
  <si>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</si>
  <si>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</si>
  <si>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</si>
  <si>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</si>
  <si>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</si>
  <si>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</si>
  <si>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</si>
  <si>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</si>
  <si>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</si>
  <si>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</si>
  <si>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</si>
  <si>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</si>
  <si>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</si>
  <si>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</si>
  <si>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</si>
  <si>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</si>
  <si>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</si>
  <si>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</si>
  <si>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</si>
  <si>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</si>
  <si>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</si>
  <si>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</si>
  <si>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</si>
  <si>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</si>
  <si>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</si>
  <si>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</si>
  <si>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</si>
  <si>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</si>
  <si>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</si>
  <si>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</si>
  <si>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</si>
  <si>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</si>
  <si>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</si>
  <si>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</si>
  <si>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</si>
  <si>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</si>
  <si>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</si>
  <si>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</si>
  <si>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</si>
  <si>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</si>
  <si>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</si>
  <si>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</si>
  <si>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</si>
  <si>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</si>
  <si>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</si>
  <si>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</si>
  <si>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</si>
  <si>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</si>
  <si>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</si>
  <si>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</si>
  <si>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</si>
  <si>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</si>
  <si>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</si>
  <si>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</si>
  <si>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</si>
  <si>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</si>
  <si>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</si>
  <si>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</si>
  <si>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</si>
  <si>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</si>
  <si>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</si>
  <si>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</si>
  <si>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</si>
  <si>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</si>
  <si>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</si>
  <si>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</si>
  <si>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</si>
  <si>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</si>
  <si>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</si>
  <si>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</si>
  <si>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</si>
  <si>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</si>
  <si>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</si>
  <si>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</si>
  <si>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</si>
  <si>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</si>
  <si>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</si>
  <si>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</si>
  <si>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</si>
  <si>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</si>
  <si>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</si>
  <si>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</si>
  <si>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</si>
  <si>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</si>
  <si>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</si>
  <si>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</si>
  <si>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</si>
  <si>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</si>
  <si>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</si>
  <si>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</si>
  <si>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</si>
  <si>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</si>
  <si>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</si>
  <si>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</si>
  <si>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</si>
  <si>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</si>
  <si>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</si>
  <si>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</si>
  <si>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</si>
  <si>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</si>
  <si>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</si>
  <si>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</si>
  <si>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</si>
  <si>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</si>
  <si>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</si>
  <si>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</si>
  <si>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</si>
  <si>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</si>
  <si>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</si>
  <si>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</si>
  <si>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</si>
  <si>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</si>
  <si>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</si>
  <si>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</si>
  <si>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</si>
  <si>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</si>
  <si>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</si>
  <si>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</si>
  <si>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</si>
  <si>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</si>
  <si>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</si>
  <si>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</si>
  <si>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</si>
  <si>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</si>
  <si>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</si>
  <si>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</si>
  <si>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</si>
  <si>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</si>
  <si>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</si>
  <si>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</si>
  <si>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</si>
  <si>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</si>
  <si>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</si>
  <si>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</si>
  <si>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</si>
  <si>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</si>
  <si>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</si>
  <si>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</si>
  <si>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</si>
  <si>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</si>
  <si>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</si>
  <si>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</si>
  <si>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</si>
  <si>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</si>
  <si>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</si>
  <si>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</si>
  <si>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</si>
  <si>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</si>
  <si>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</si>
  <si>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</si>
  <si>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</si>
  <si>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</si>
  <si>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</si>
  <si>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</si>
  <si>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</si>
  <si>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</si>
  <si>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</si>
  <si>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</si>
  <si>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</si>
  <si>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</si>
  <si>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</si>
  <si>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</si>
  <si>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</si>
  <si>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</si>
  <si>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</si>
  <si>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</si>
  <si>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</si>
  <si>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</si>
  <si>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</si>
  <si>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</si>
  <si>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</si>
  <si>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</si>
  <si>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</si>
  <si>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</si>
  <si>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</si>
  <si>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</si>
  <si>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</si>
  <si>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</si>
  <si>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</si>
  <si>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</si>
  <si>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</si>
  <si>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</si>
  <si>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</si>
  <si>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</si>
  <si>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</si>
  <si>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</si>
  <si>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</si>
  <si>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</si>
  <si>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</si>
  <si>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</si>
  <si>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</si>
  <si>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</si>
  <si>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</si>
  <si>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</si>
  <si>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</si>
  <si>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</si>
  <si>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</si>
  <si>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</si>
  <si>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</si>
  <si>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</si>
  <si>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</si>
  <si>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</si>
  <si>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</si>
  <si>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</si>
  <si>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</si>
  <si>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</si>
  <si>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</si>
  <si>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</si>
  <si>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</si>
  <si>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</si>
  <si>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</si>
  <si>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</si>
  <si>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</si>
  <si>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</si>
  <si>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</si>
  <si>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</si>
  <si>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</si>
  <si>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</si>
  <si>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</si>
  <si>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</si>
  <si>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</si>
  <si>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</si>
  <si>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</si>
  <si>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</si>
  <si>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</si>
  <si>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</si>
  <si>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</si>
  <si>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</si>
  <si>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</si>
  <si>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</si>
  <si>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</si>
  <si>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</si>
  <si>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</si>
  <si>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</si>
  <si>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</si>
  <si>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</si>
  <si>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</si>
  <si>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</si>
  <si>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</si>
  <si>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</si>
  <si>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</si>
  <si>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</si>
  <si>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</si>
  <si>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</si>
  <si>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</si>
  <si>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</si>
  <si>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</si>
  <si>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</si>
  <si>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</si>
  <si>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</si>
  <si>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</si>
  <si>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</si>
  <si>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</si>
  <si>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</si>
  <si>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</si>
  <si>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</si>
  <si>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</si>
  <si>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</si>
  <si>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</si>
  <si>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</si>
  <si>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</si>
  <si>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</si>
  <si>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</si>
  <si>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</si>
  <si>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</si>
  <si>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</si>
  <si>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</si>
  <si>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</si>
  <si>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</si>
  <si>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</si>
  <si>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</si>
  <si>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</si>
  <si>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</si>
  <si>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</si>
  <si>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</si>
  <si>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</si>
  <si>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</si>
  <si>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</si>
  <si>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</si>
  <si>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</si>
  <si>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</si>
  <si>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</si>
  <si>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</si>
  <si>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</si>
  <si>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</si>
  <si>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</si>
  <si>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</si>
  <si>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</si>
  <si>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</si>
  <si>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</si>
  <si>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</si>
  <si>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</si>
  <si>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</si>
  <si>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</si>
  <si>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</si>
  <si>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</si>
  <si>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</si>
  <si>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</si>
  <si>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</si>
  <si>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</si>
  <si>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</si>
  <si>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</si>
  <si>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</si>
  <si>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</si>
  <si>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</si>
  <si>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</si>
  <si>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</si>
  <si>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</si>
  <si>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</si>
  <si>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</si>
  <si>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</si>
  <si>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</si>
  <si>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</si>
  <si>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</si>
  <si>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</si>
  <si>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</si>
  <si>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</si>
  <si>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</si>
  <si>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</si>
  <si>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</si>
  <si>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</si>
  <si>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</si>
  <si>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</si>
  <si>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</si>
  <si>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</si>
  <si>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</si>
  <si>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</si>
  <si>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</si>
  <si>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</si>
  <si>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</si>
  <si>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</si>
  <si>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</si>
  <si>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</si>
  <si>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</si>
  <si>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</si>
  <si>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</si>
  <si>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</si>
  <si>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</si>
  <si>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</si>
  <si>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</si>
  <si>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</si>
  <si>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</si>
  <si>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</si>
  <si>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</si>
  <si>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</si>
  <si>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</si>
  <si>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</si>
  <si>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</si>
  <si>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</si>
  <si>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</si>
  <si>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</si>
  <si>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</si>
  <si>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</si>
  <si>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</si>
  <si>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</si>
  <si>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</si>
  <si>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</si>
  <si>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</si>
  <si>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</si>
  <si>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</si>
  <si>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</si>
  <si>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</si>
  <si>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</si>
  <si>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</si>
  <si>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</si>
  <si>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</si>
  <si>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</si>
  <si>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</si>
  <si>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</si>
  <si>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</si>
  <si>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</si>
  <si>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</si>
  <si>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</si>
  <si>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</si>
  <si>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</si>
  <si>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</si>
  <si>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</si>
  <si>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</si>
  <si>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</si>
  <si>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</si>
  <si>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</si>
  <si>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</si>
  <si>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</si>
  <si>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</si>
  <si>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</si>
  <si>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</si>
  <si>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</si>
  <si>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</si>
  <si>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</si>
  <si>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</si>
  <si>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</si>
  <si>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</si>
  <si>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</si>
  <si>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</si>
  <si>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</si>
  <si>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</si>
  <si>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</si>
  <si>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</si>
  <si>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</si>
  <si>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</si>
  <si>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</si>
  <si>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</si>
  <si>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</si>
  <si>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</si>
  <si>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</si>
  <si>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</si>
  <si>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</si>
  <si>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</si>
  <si>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</si>
  <si>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</si>
  <si>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</si>
  <si>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</si>
  <si>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</si>
  <si>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</si>
  <si>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</si>
  <si>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</si>
  <si>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</si>
  <si>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</si>
  <si>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</si>
  <si>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</si>
  <si>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</si>
  <si>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</si>
  <si>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</si>
  <si>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</si>
  <si>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</si>
  <si>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</si>
  <si>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</si>
  <si>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</si>
  <si>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</si>
  <si>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</si>
  <si>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</si>
  <si>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</si>
  <si>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</si>
  <si>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</si>
  <si>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</si>
  <si>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</si>
  <si>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</si>
  <si>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</si>
  <si>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</si>
  <si>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</si>
  <si>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</si>
  <si>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</si>
  <si>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</si>
  <si>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</si>
  <si>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</si>
  <si>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</si>
  <si>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</si>
  <si>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</si>
  <si>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</si>
  <si>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</si>
  <si>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</si>
  <si>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</si>
  <si>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</si>
  <si>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</si>
  <si>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</si>
  <si>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</si>
  <si>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</si>
  <si>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</si>
  <si>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</si>
  <si>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</si>
  <si>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</si>
  <si>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</si>
  <si>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</si>
  <si>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</si>
  <si>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</si>
  <si>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</si>
  <si>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</si>
  <si>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</si>
  <si>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</si>
  <si>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</si>
  <si>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</si>
  <si>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</si>
  <si>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</si>
  <si>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</si>
  <si>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</si>
  <si>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</si>
  <si>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</si>
  <si>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</si>
  <si>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</si>
  <si>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</si>
  <si>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</si>
  <si>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</si>
  <si>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</si>
  <si>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</si>
  <si>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</si>
  <si>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</si>
  <si>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</si>
  <si>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</si>
  <si>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</si>
  <si>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</si>
  <si>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</si>
  <si>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</si>
  <si>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</si>
  <si>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</si>
  <si>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</si>
  <si>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</si>
  <si>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</si>
  <si>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</si>
  <si>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</si>
  <si>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</si>
  <si>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</si>
  <si>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</si>
  <si>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</si>
  <si>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</si>
  <si>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</si>
  <si>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</si>
  <si>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</si>
  <si>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</si>
  <si>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</si>
  <si>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</si>
  <si>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</si>
  <si>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</si>
  <si>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</si>
  <si>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</si>
  <si>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</si>
  <si>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</si>
  <si>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</si>
  <si>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</si>
  <si>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</si>
  <si>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</si>
  <si>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</si>
  <si>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</si>
  <si>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</si>
  <si>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</si>
  <si>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</si>
  <si>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</si>
  <si>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</si>
  <si>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</si>
  <si>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</si>
  <si>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</si>
  <si>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</si>
  <si>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</si>
  <si>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</si>
  <si>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</si>
  <si>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</si>
  <si>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</si>
  <si>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</si>
  <si>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</si>
  <si>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</si>
  <si>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</si>
  <si>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</si>
  <si>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</si>
  <si>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</si>
  <si>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</si>
  <si>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</si>
  <si>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</si>
  <si>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</si>
  <si>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</si>
  <si>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</si>
  <si>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</si>
  <si>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</si>
  <si>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</si>
  <si>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</si>
  <si>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</si>
  <si>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</si>
  <si>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</si>
  <si>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</si>
  <si>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</si>
  <si>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</si>
  <si>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</si>
  <si>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</si>
  <si>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</si>
  <si>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</si>
  <si>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</si>
  <si>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</si>
  <si>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</si>
  <si>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</si>
  <si>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</si>
  <si>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</si>
  <si>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</si>
  <si>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</si>
  <si>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</si>
  <si>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</si>
  <si>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</si>
  <si>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</si>
  <si>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</si>
  <si>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</si>
  <si>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</si>
  <si>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</si>
  <si>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</si>
  <si>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</si>
  <si>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</si>
  <si>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</si>
  <si>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</si>
  <si>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</si>
  <si>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</si>
  <si>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</si>
  <si>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</si>
  <si>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</si>
  <si>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</si>
  <si>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</si>
  <si>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</si>
  <si>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</si>
  <si>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</si>
  <si>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</si>
  <si>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</si>
  <si>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</si>
  <si>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</si>
  <si>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</si>
  <si>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</si>
  <si>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</si>
  <si>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</si>
  <si>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</si>
  <si>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</si>
  <si>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</si>
  <si>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</si>
  <si>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</si>
  <si>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</si>
  <si>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</si>
  <si>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</si>
  <si>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</si>
  <si>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</si>
  <si>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</si>
  <si>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</si>
  <si>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</si>
  <si>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</si>
  <si>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</si>
  <si>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</si>
  <si>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</si>
  <si>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</si>
  <si>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</si>
  <si>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</si>
  <si>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</si>
  <si>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</si>
  <si>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</si>
  <si>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</si>
  <si>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</si>
  <si>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</si>
  <si>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</si>
  <si>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</si>
  <si>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</si>
  <si>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</si>
  <si>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</si>
  <si>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</si>
  <si>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</si>
  <si>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</si>
  <si>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</si>
  <si>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</si>
  <si>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</si>
  <si>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</si>
  <si>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</si>
  <si>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</si>
  <si>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</si>
  <si>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</si>
  <si>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</si>
  <si>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</si>
  <si>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</si>
  <si>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</si>
  <si>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</si>
  <si>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</si>
  <si>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</si>
  <si>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</si>
  <si>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</si>
  <si>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</si>
  <si>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</si>
  <si>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</si>
  <si>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</si>
  <si>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</si>
  <si>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</si>
  <si>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</si>
  <si>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</si>
  <si>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</si>
  <si>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</si>
  <si>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</si>
  <si>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</si>
  <si>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</si>
  <si>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</si>
  <si>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</si>
  <si>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</si>
  <si>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</si>
  <si>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</si>
  <si>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</si>
  <si>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</si>
  <si>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</si>
  <si>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</si>
  <si>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</si>
  <si>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</si>
  <si>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</si>
  <si>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</si>
  <si>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</si>
  <si>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</si>
  <si>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</si>
  <si>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</si>
  <si>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</si>
  <si>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</si>
  <si>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</si>
  <si>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</si>
  <si>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</si>
  <si>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</si>
  <si>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</si>
  <si>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</si>
  <si>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</si>
  <si>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</si>
  <si>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</si>
  <si>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</si>
  <si>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</si>
  <si>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</si>
  <si>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</si>
  <si>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</si>
  <si>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</si>
  <si>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</si>
  <si>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</si>
  <si>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</si>
  <si>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</si>
  <si>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</si>
  <si>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</si>
  <si>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</si>
  <si>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</si>
  <si>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</si>
  <si>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</si>
  <si>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</si>
  <si>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</si>
  <si>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</si>
  <si>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</si>
  <si>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</si>
  <si>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</si>
  <si>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</si>
  <si>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</si>
  <si>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</si>
  <si>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</si>
  <si>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</si>
  <si>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</si>
  <si>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</si>
  <si>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</si>
  <si>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</si>
  <si>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</si>
  <si>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</si>
  <si>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</si>
  <si>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</si>
  <si>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</si>
  <si>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</si>
  <si>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</si>
  <si>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</si>
  <si>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</si>
  <si>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</si>
  <si>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</si>
  <si>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</si>
  <si>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</si>
  <si>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</si>
  <si>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</si>
  <si>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</si>
  <si>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</si>
  <si>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</si>
  <si>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</si>
  <si>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</si>
  <si>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</si>
  <si>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</si>
  <si>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</si>
  <si>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</si>
  <si>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</si>
  <si>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</si>
  <si>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</si>
  <si>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</si>
  <si>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</si>
  <si>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</si>
  <si>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</si>
  <si>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</si>
  <si>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</si>
  <si>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</si>
  <si>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</si>
  <si>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</si>
  <si>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</si>
  <si>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</si>
  <si>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</si>
  <si>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</si>
  <si>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</si>
  <si>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</si>
  <si>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</si>
  <si>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</si>
  <si>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</si>
  <si>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</si>
  <si>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</si>
  <si>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</si>
  <si>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</si>
  <si>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</si>
  <si>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</si>
  <si>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</si>
  <si>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</si>
  <si>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</si>
  <si>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</si>
  <si>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</si>
  <si>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</si>
  <si>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</si>
  <si>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</si>
  <si>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</si>
  <si>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</si>
  <si>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</si>
  <si>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</si>
  <si>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</si>
  <si>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</si>
  <si>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</si>
  <si>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</si>
  <si>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</si>
  <si>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</si>
  <si>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</si>
  <si>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</si>
  <si>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</si>
  <si>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</si>
  <si>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</si>
  <si>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</si>
  <si>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</si>
  <si>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</si>
  <si>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</si>
  <si>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</si>
  <si>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</si>
  <si>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</si>
  <si>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</si>
  <si>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</si>
  <si>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</si>
  <si>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</si>
  <si>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</si>
  <si>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</si>
  <si>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</si>
  <si>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</si>
  <si>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</si>
  <si>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</si>
  <si>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</si>
  <si>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</si>
  <si>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</si>
  <si>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</si>
  <si>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</si>
  <si>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</si>
  <si>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</si>
  <si>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</si>
  <si>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</si>
  <si>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</si>
  <si>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</si>
  <si>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</si>
  <si>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</si>
  <si>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</si>
  <si>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</si>
  <si>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</si>
  <si>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</si>
  <si>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</si>
  <si>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</si>
  <si>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</si>
  <si>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</si>
  <si>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</si>
  <si>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</si>
  <si>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</si>
  <si>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</si>
  <si>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</si>
  <si>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</si>
  <si>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</si>
  <si>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</si>
  <si>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</si>
  <si>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</si>
  <si>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</si>
  <si>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</si>
  <si>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</si>
  <si>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</si>
  <si>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</si>
  <si>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</si>
  <si>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</si>
  <si>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</si>
  <si>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</si>
  <si>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</si>
  <si>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</si>
  <si>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</si>
  <si>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</si>
  <si>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</si>
  <si>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</si>
  <si>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</si>
  <si>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</si>
  <si>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</si>
  <si>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</si>
  <si>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</si>
  <si>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</si>
  <si>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</si>
  <si>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</si>
  <si>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</si>
  <si>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</si>
  <si>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</si>
  <si>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</si>
  <si>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</si>
  <si>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</si>
  <si>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</si>
  <si>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</si>
  <si>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</si>
  <si>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</si>
  <si>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</si>
  <si>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</si>
  <si>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</si>
  <si>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</si>
  <si>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</si>
  <si>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</si>
  <si>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</si>
  <si>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</si>
  <si>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</si>
  <si>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</si>
  <si>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</si>
  <si>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</si>
  <si>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</si>
  <si>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</si>
  <si>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</si>
  <si>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</si>
  <si>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</si>
  <si>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</si>
  <si>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</si>
  <si>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</si>
  <si>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</si>
  <si>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</si>
  <si>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</si>
  <si>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</si>
  <si>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</si>
  <si>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</si>
  <si>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</si>
  <si>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</si>
  <si>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</si>
  <si>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</si>
  <si>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</si>
  <si>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</si>
  <si>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</si>
  <si>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</si>
  <si>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</si>
  <si>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</si>
  <si>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</si>
  <si>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</si>
  <si>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</si>
  <si>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</si>
  <si>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</si>
  <si>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</si>
  <si>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</si>
  <si>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</si>
  <si>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</si>
  <si>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</si>
  <si>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</si>
  <si>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</si>
  <si>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</si>
  <si>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</si>
  <si>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</si>
  <si>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MASJID BAITULLATIF</t>
  </si>
  <si>
    <t>JL.KERTAWIBAWA Gg.PESAYANGAN RW 01 PASIR LOR</t>
  </si>
  <si>
    <t>BANGUN</t>
  </si>
  <si>
    <t>MASJID AL-HIDAYAH</t>
  </si>
  <si>
    <t>DESA KEDIRI RT04/01 KARANG LEWAS</t>
  </si>
  <si>
    <t>KEDIRI RT02 RW02 KEC.KARANGLEWAS</t>
  </si>
  <si>
    <t>JL.PERINTIS KEMERDEKAAN PWT SELATAN</t>
  </si>
  <si>
    <t>DANU</t>
  </si>
  <si>
    <t>MASJID MANGGA SOLAT</t>
  </si>
  <si>
    <t>JL.BIMA JATIWINANGUN</t>
  </si>
  <si>
    <t>KEDUNGGEDE RT01/05</t>
  </si>
  <si>
    <t>MASJID ROUDOTUL MUAWAMAH</t>
  </si>
  <si>
    <t xml:space="preserve">DESA JIPANG RT 04/05 </t>
  </si>
  <si>
    <t>MASJID JAMI' ALBAROKAH</t>
  </si>
  <si>
    <t>KARANG LEWAS LOR</t>
  </si>
  <si>
    <t>MIFTAH</t>
  </si>
  <si>
    <t>KEDIRI RT02 RW 01 KEC,KARANGLEWAS</t>
  </si>
  <si>
    <t>MASJID BAITURROHMAN</t>
  </si>
  <si>
    <t>DESA CANDIWULAN</t>
  </si>
  <si>
    <t>SUMAMPIR RT03/06 PURWOKERTO</t>
  </si>
  <si>
    <t>MASJID UMARIYAH</t>
  </si>
  <si>
    <t>PANGEMPON RT 03/10 BABAKAN KARANGLEWAS</t>
  </si>
  <si>
    <t>PUJI</t>
  </si>
  <si>
    <t>MUSHOLA AL-HIDAYAH</t>
  </si>
  <si>
    <t>JL.KENANGA RT02/05 SOKARAJA WETAN</t>
  </si>
  <si>
    <t>MASJID JAMI'DAARUSSALAM</t>
  </si>
  <si>
    <t>JL.AKHMAD KUDJERI RT 05/02 SOKARAJA WETAN</t>
  </si>
  <si>
    <t>SANTOSO</t>
  </si>
  <si>
    <t>MASJID AR-RAHMAH</t>
  </si>
  <si>
    <t>PERUM KALIBAGOR INDAH KEC KALIBAGOR 1160</t>
  </si>
  <si>
    <t>SIGIT</t>
  </si>
  <si>
    <t>HIDRO</t>
  </si>
  <si>
    <t>MASJID AL-FADILAH</t>
  </si>
  <si>
    <t>JL HAJI ILYAS RT06/02 KALIBAGOR</t>
  </si>
  <si>
    <t>TANTO</t>
  </si>
  <si>
    <t>MASJID AL-IKHLAS</t>
  </si>
  <si>
    <t>JL.KYAI JAWADI NO 16 RT 01/04 KENITEN</t>
  </si>
  <si>
    <t>MASJID AL-MUSLIMIN</t>
  </si>
  <si>
    <t>JL.TIPAR BARU PURWOKERTO</t>
  </si>
  <si>
    <t>WINARTI</t>
  </si>
  <si>
    <t>SHP</t>
  </si>
  <si>
    <t>MASJID BAITURROKHIM</t>
  </si>
  <si>
    <t xml:space="preserve">KARANG SALAM KIDUL </t>
  </si>
  <si>
    <t>MASJID BAITURROHMAH</t>
  </si>
  <si>
    <t>PERUM PASIR INDAH RT01/05</t>
  </si>
  <si>
    <t>PLASTIK</t>
  </si>
  <si>
    <t>TOTAL</t>
  </si>
  <si>
    <t>LATIF</t>
  </si>
  <si>
    <t>PERUM GRAND SATRIA WIRADADI 2 RT 01 RW02 WIRADADI</t>
  </si>
  <si>
    <t>PENGGANTI MASJID DARUR FALAH, PEKUNCEN RW 01 KARANG LEWAS, INFORMASI TERBARU TIDAK JADI ADA PENYEMBELIHAN HEWAN QURBAN</t>
  </si>
  <si>
    <t>TOTAL BIAYA</t>
  </si>
  <si>
    <t>BIAYA PLASTIK</t>
  </si>
  <si>
    <t>GRAND TOTAL</t>
  </si>
  <si>
    <t>HONOR DOWLINE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</si>
</sst>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0" fontId="5" fillId="0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/>
    <xf numFmtId="0" fontId="5" fillId="0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1" xfId="2" applyNumberFormat="1" applyFont="1" applyBorder="1"/>
    <xf numFmtId="0" fontId="0" fillId="2" borderId="0" xfId="0" applyFill="1"/>
    <xf numFmtId="164" fontId="0" fillId="2" borderId="1" xfId="0" applyNumberFormat="1" applyFill="1" applyBorder="1"/>
    <xf numFmtId="164" fontId="0" fillId="0" borderId="0" xfId="2" applyNumberFormat="1" applyFont="1"/>
    <xf numFmtId="164" fontId="5" fillId="0" borderId="2" xfId="2" applyNumberFormat="1" applyFont="1" applyBorder="1" applyAlignment="1"/>
    <xf numFmtId="164" fontId="5" fillId="0" borderId="1" xfId="2" applyNumberFormat="1" applyFont="1" applyBorder="1" applyAlignment="1"/>
    <xf numFmtId="164" fontId="5" fillId="4" borderId="1" xfId="2" applyNumberFormat="1" applyFont="1" applyFill="1" applyBorder="1" applyAlignment="1"/>
    <xf numFmtId="164" fontId="5" fillId="0" borderId="5" xfId="2" applyNumberFormat="1" applyFont="1" applyBorder="1" applyAlignment="1"/>
    <xf numFmtId="164" fontId="0" fillId="2" borderId="1" xfId="2" applyNumberFormat="1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C24"/>
    </sheetView>
  </sheetViews>
  <sheetFormatPr defaultRowHeight="15" x14ac:dyDescent="0.25"/>
  <cols>
    <col min="2" max="2" width="12.5703125" customWidth="1"/>
    <col min="3" max="3" width="124" customWidth="1"/>
  </cols>
  <sheetData>
    <row r="2" spans="1:3" x14ac:dyDescent="0.25">
      <c r="A2" t="s">
        <v>66</v>
      </c>
    </row>
    <row r="3" spans="1:3" x14ac:dyDescent="0.25">
      <c r="B3" t="s">
        <v>52</v>
      </c>
    </row>
    <row r="4" spans="1:3" x14ac:dyDescent="0.25">
      <c r="B4" t="s">
        <v>68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1360</v>
      </c>
    </row>
    <row r="8" spans="1:3" x14ac:dyDescent="0.25">
      <c r="B8" t="s">
        <v>71</v>
      </c>
    </row>
    <row r="9" spans="1:3" x14ac:dyDescent="0.25">
      <c r="B9" t="s">
        <v>69</v>
      </c>
    </row>
    <row r="10" spans="1:3" x14ac:dyDescent="0.25">
      <c r="B10" t="s">
        <v>72</v>
      </c>
    </row>
    <row r="11" spans="1:3" x14ac:dyDescent="0.25">
      <c r="B11" t="s">
        <v>1359</v>
      </c>
    </row>
    <row r="12" spans="1:3" x14ac:dyDescent="0.25">
      <c r="B12" t="s">
        <v>73</v>
      </c>
    </row>
    <row r="13" spans="1:3" x14ac:dyDescent="0.25">
      <c r="B13" t="s">
        <v>1358</v>
      </c>
    </row>
    <row r="14" spans="1:3" x14ac:dyDescent="0.25">
      <c r="B14" t="s">
        <v>65</v>
      </c>
    </row>
    <row r="15" spans="1:3" x14ac:dyDescent="0.25">
      <c r="B15" t="s">
        <v>1366</v>
      </c>
      <c r="C15" t="s">
        <v>75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1386</v>
      </c>
      <c r="C18" t="s">
        <v>57</v>
      </c>
    </row>
    <row r="19" spans="2:3" x14ac:dyDescent="0.25">
      <c r="B19" t="s">
        <v>60</v>
      </c>
      <c r="C19" t="s">
        <v>61</v>
      </c>
    </row>
    <row r="20" spans="2:3" x14ac:dyDescent="0.25">
      <c r="B20" t="s">
        <v>62</v>
      </c>
      <c r="C20" t="s">
        <v>63</v>
      </c>
    </row>
    <row r="21" spans="2:3" x14ac:dyDescent="0.25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8"/>
  <sheetViews>
    <sheetView zoomScale="90" zoomScaleNormal="9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Y14" sqref="Y14"/>
    </sheetView>
  </sheetViews>
  <sheetFormatPr defaultRowHeight="15" x14ac:dyDescent="0.2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 x14ac:dyDescent="0.25">
      <c r="A2" s="3" t="s">
        <v>1385</v>
      </c>
      <c r="B2" s="51"/>
      <c r="C2" s="3"/>
    </row>
    <row r="3" spans="1:24" x14ac:dyDescent="0.25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 x14ac:dyDescent="0.25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 x14ac:dyDescent="0.25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 x14ac:dyDescent="0.25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 x14ac:dyDescent="0.25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 x14ac:dyDescent="0.25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 x14ac:dyDescent="0.25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 x14ac:dyDescent="0.25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 x14ac:dyDescent="0.25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 x14ac:dyDescent="0.25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 x14ac:dyDescent="0.25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 x14ac:dyDescent="0.25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 x14ac:dyDescent="0.25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 x14ac:dyDescent="0.25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 x14ac:dyDescent="0.25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 x14ac:dyDescent="0.25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 x14ac:dyDescent="0.25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 x14ac:dyDescent="0.25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 x14ac:dyDescent="0.25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 x14ac:dyDescent="0.25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 x14ac:dyDescent="0.25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 x14ac:dyDescent="0.25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 x14ac:dyDescent="0.25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 x14ac:dyDescent="0.25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 x14ac:dyDescent="0.25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 x14ac:dyDescent="0.25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 x14ac:dyDescent="0.25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 x14ac:dyDescent="0.25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 x14ac:dyDescent="0.25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 x14ac:dyDescent="0.25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 x14ac:dyDescent="0.25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 x14ac:dyDescent="0.25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 x14ac:dyDescent="0.25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 x14ac:dyDescent="0.25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 x14ac:dyDescent="0.25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 x14ac:dyDescent="0.25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 x14ac:dyDescent="0.25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 x14ac:dyDescent="0.25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 x14ac:dyDescent="0.25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 x14ac:dyDescent="0.25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 x14ac:dyDescent="0.25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 x14ac:dyDescent="0.25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 x14ac:dyDescent="0.25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 x14ac:dyDescent="0.25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 x14ac:dyDescent="0.25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 x14ac:dyDescent="0.25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 x14ac:dyDescent="0.25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 x14ac:dyDescent="0.25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 x14ac:dyDescent="0.25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 x14ac:dyDescent="0.25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 x14ac:dyDescent="0.25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 x14ac:dyDescent="0.25"/>
    <row r="55" spans="1:24" hidden="1" x14ac:dyDescent="0.25">
      <c r="A55" t="s">
        <v>1355</v>
      </c>
      <c r="B55" s="1">
        <v>40000</v>
      </c>
    </row>
    <row r="56" spans="1:24" hidden="1" x14ac:dyDescent="0.25">
      <c r="A56" t="s">
        <v>1356</v>
      </c>
      <c r="B56" s="1">
        <f>+B55/0.00234</f>
        <v>17094017.094017092</v>
      </c>
    </row>
    <row r="57" spans="1:24" hidden="1" x14ac:dyDescent="0.25">
      <c r="A57" t="s">
        <v>1357</v>
      </c>
      <c r="B57" s="29">
        <f>+B53/B56</f>
        <v>6.6690000000000011E-4</v>
      </c>
    </row>
    <row r="58" spans="1:24" x14ac:dyDescent="0.25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30" sqref="M30"/>
    </sheetView>
  </sheetViews>
  <sheetFormatPr defaultRowHeight="15" x14ac:dyDescent="0.25"/>
  <cols>
    <col min="1" max="1" width="8" customWidth="1"/>
    <col min="2" max="2" width="10.42578125" bestFit="1" customWidth="1"/>
    <col min="3" max="3" width="17.5703125" bestFit="1" customWidth="1"/>
    <col min="4" max="4" width="15" customWidth="1"/>
    <col min="5" max="5" width="34.42578125" bestFit="1" customWidth="1"/>
    <col min="6" max="6" width="58" customWidth="1"/>
    <col min="7" max="7" width="8.28515625" customWidth="1"/>
    <col min="8" max="8" width="6" style="78" customWidth="1"/>
    <col min="9" max="9" width="14.140625" hidden="1" customWidth="1"/>
    <col min="10" max="10" width="14.85546875" hidden="1" customWidth="1"/>
    <col min="11" max="11" width="14.140625" hidden="1" customWidth="1"/>
    <col min="12" max="12" width="153.42578125" hidden="1" customWidth="1"/>
    <col min="13" max="13" width="6.140625" customWidth="1"/>
    <col min="14" max="15" width="10.140625" customWidth="1"/>
    <col min="16" max="16" width="11.140625" bestFit="1" customWidth="1"/>
  </cols>
  <sheetData>
    <row r="1" spans="1:16" x14ac:dyDescent="0.25">
      <c r="A1" s="3" t="s">
        <v>43</v>
      </c>
    </row>
    <row r="3" spans="1:16" ht="48" thickBot="1" x14ac:dyDescent="0.3">
      <c r="A3" s="73" t="s">
        <v>44</v>
      </c>
      <c r="B3" s="73" t="s">
        <v>45</v>
      </c>
      <c r="C3" s="73" t="s">
        <v>46</v>
      </c>
      <c r="D3" s="73" t="s">
        <v>50</v>
      </c>
      <c r="E3" s="73" t="s">
        <v>47</v>
      </c>
      <c r="F3" s="73" t="s">
        <v>49</v>
      </c>
      <c r="G3" s="37" t="s">
        <v>48</v>
      </c>
      <c r="H3" s="39" t="s">
        <v>739</v>
      </c>
      <c r="I3" s="14" t="s">
        <v>740</v>
      </c>
      <c r="J3" s="14" t="s">
        <v>1349</v>
      </c>
      <c r="K3" s="61" t="s">
        <v>1367</v>
      </c>
      <c r="M3" s="2" t="s">
        <v>1432</v>
      </c>
      <c r="N3" s="74" t="s">
        <v>1440</v>
      </c>
      <c r="O3" s="74" t="s">
        <v>1438</v>
      </c>
      <c r="P3" s="74" t="s">
        <v>1437</v>
      </c>
    </row>
    <row r="4" spans="1:16" x14ac:dyDescent="0.25">
      <c r="A4" s="52" t="s">
        <v>658</v>
      </c>
      <c r="B4" s="52" t="s">
        <v>659</v>
      </c>
      <c r="C4" s="53" t="s">
        <v>689</v>
      </c>
      <c r="D4" s="54" t="s">
        <v>408</v>
      </c>
      <c r="E4" s="55" t="s">
        <v>690</v>
      </c>
      <c r="F4" s="55" t="s">
        <v>691</v>
      </c>
      <c r="G4" s="53">
        <v>720</v>
      </c>
      <c r="H4" s="79">
        <f t="shared" ref="H4:H29" si="0">G4/36</f>
        <v>20</v>
      </c>
      <c r="I4" s="54" t="s">
        <v>738</v>
      </c>
      <c r="J4" s="56" t="s">
        <v>196</v>
      </c>
      <c r="K4" s="62"/>
      <c r="M4" s="2">
        <v>8</v>
      </c>
      <c r="N4" s="75">
        <v>100000</v>
      </c>
      <c r="O4" s="75">
        <f>M4*3500</f>
        <v>28000</v>
      </c>
      <c r="P4" s="75">
        <f>N4+O4</f>
        <v>128000</v>
      </c>
    </row>
    <row r="5" spans="1:16" x14ac:dyDescent="0.25">
      <c r="A5" s="10" t="s">
        <v>658</v>
      </c>
      <c r="B5" s="10" t="s">
        <v>659</v>
      </c>
      <c r="C5" s="57" t="s">
        <v>689</v>
      </c>
      <c r="D5" s="58" t="s">
        <v>408</v>
      </c>
      <c r="E5" s="59" t="s">
        <v>692</v>
      </c>
      <c r="F5" s="59" t="s">
        <v>693</v>
      </c>
      <c r="G5" s="57">
        <v>504</v>
      </c>
      <c r="H5" s="80">
        <f t="shared" si="0"/>
        <v>14</v>
      </c>
      <c r="I5" s="58" t="s">
        <v>738</v>
      </c>
      <c r="J5" s="60" t="s">
        <v>196</v>
      </c>
      <c r="K5" s="63"/>
      <c r="M5" s="2">
        <v>5</v>
      </c>
      <c r="N5" s="75">
        <v>0</v>
      </c>
      <c r="O5" s="75">
        <f t="shared" ref="O5:O29" si="1">M5*3500</f>
        <v>17500</v>
      </c>
      <c r="P5" s="75">
        <f t="shared" ref="P5:P29" si="2">N5+O5</f>
        <v>17500</v>
      </c>
    </row>
    <row r="6" spans="1:16" x14ac:dyDescent="0.25">
      <c r="A6" s="57" t="s">
        <v>658</v>
      </c>
      <c r="B6" s="57" t="s">
        <v>659</v>
      </c>
      <c r="C6" s="57" t="s">
        <v>684</v>
      </c>
      <c r="D6" s="58" t="s">
        <v>408</v>
      </c>
      <c r="E6" s="59" t="s">
        <v>1387</v>
      </c>
      <c r="F6" s="59" t="s">
        <v>1388</v>
      </c>
      <c r="G6" s="57">
        <v>360</v>
      </c>
      <c r="H6" s="80">
        <f t="shared" si="0"/>
        <v>10</v>
      </c>
      <c r="I6" s="58" t="s">
        <v>738</v>
      </c>
      <c r="J6" s="60" t="s">
        <v>196</v>
      </c>
      <c r="K6" s="63"/>
      <c r="M6" s="2">
        <v>4</v>
      </c>
      <c r="N6" s="75">
        <v>100000</v>
      </c>
      <c r="O6" s="75">
        <f t="shared" si="1"/>
        <v>14000</v>
      </c>
      <c r="P6" s="75">
        <f t="shared" si="2"/>
        <v>114000</v>
      </c>
    </row>
    <row r="7" spans="1:16" x14ac:dyDescent="0.25">
      <c r="A7" s="57" t="s">
        <v>658</v>
      </c>
      <c r="B7" s="57" t="s">
        <v>659</v>
      </c>
      <c r="C7" s="57" t="s">
        <v>1389</v>
      </c>
      <c r="D7" s="58" t="s">
        <v>408</v>
      </c>
      <c r="E7" s="59" t="s">
        <v>1390</v>
      </c>
      <c r="F7" s="59" t="s">
        <v>1391</v>
      </c>
      <c r="G7" s="57">
        <v>288</v>
      </c>
      <c r="H7" s="80">
        <f t="shared" si="0"/>
        <v>8</v>
      </c>
      <c r="I7" s="58" t="s">
        <v>738</v>
      </c>
      <c r="J7" s="60" t="s">
        <v>196</v>
      </c>
      <c r="K7" s="63"/>
      <c r="M7" s="2">
        <v>3</v>
      </c>
      <c r="N7" s="75">
        <v>100000</v>
      </c>
      <c r="O7" s="75">
        <f t="shared" si="1"/>
        <v>10500</v>
      </c>
      <c r="P7" s="75">
        <f t="shared" si="2"/>
        <v>110500</v>
      </c>
    </row>
    <row r="8" spans="1:16" x14ac:dyDescent="0.25">
      <c r="A8" s="57" t="s">
        <v>658</v>
      </c>
      <c r="B8" s="57" t="s">
        <v>659</v>
      </c>
      <c r="C8" s="57" t="s">
        <v>1389</v>
      </c>
      <c r="D8" s="58" t="s">
        <v>408</v>
      </c>
      <c r="E8" s="59" t="s">
        <v>697</v>
      </c>
      <c r="F8" s="59" t="s">
        <v>1392</v>
      </c>
      <c r="G8" s="57">
        <v>288</v>
      </c>
      <c r="H8" s="80">
        <f t="shared" si="0"/>
        <v>8</v>
      </c>
      <c r="I8" s="58" t="s">
        <v>738</v>
      </c>
      <c r="J8" s="60" t="s">
        <v>196</v>
      </c>
      <c r="K8" s="63"/>
      <c r="M8" s="2">
        <v>3</v>
      </c>
      <c r="N8" s="75">
        <v>0</v>
      </c>
      <c r="O8" s="75">
        <f t="shared" si="1"/>
        <v>10500</v>
      </c>
      <c r="P8" s="75">
        <f t="shared" si="2"/>
        <v>10500</v>
      </c>
    </row>
    <row r="9" spans="1:16" x14ac:dyDescent="0.25">
      <c r="A9" s="10" t="s">
        <v>658</v>
      </c>
      <c r="B9" s="10" t="s">
        <v>659</v>
      </c>
      <c r="C9" s="57" t="s">
        <v>664</v>
      </c>
      <c r="D9" s="58" t="s">
        <v>51</v>
      </c>
      <c r="E9" s="59" t="s">
        <v>665</v>
      </c>
      <c r="F9" s="59" t="s">
        <v>1393</v>
      </c>
      <c r="G9" s="57">
        <v>720</v>
      </c>
      <c r="H9" s="80">
        <f t="shared" si="0"/>
        <v>20</v>
      </c>
      <c r="I9" s="58" t="s">
        <v>738</v>
      </c>
      <c r="J9" s="60" t="s">
        <v>196</v>
      </c>
      <c r="K9" s="63"/>
      <c r="M9" s="2">
        <v>8</v>
      </c>
      <c r="N9" s="75">
        <v>100000</v>
      </c>
      <c r="O9" s="75">
        <f t="shared" si="1"/>
        <v>28000</v>
      </c>
      <c r="P9" s="75">
        <f t="shared" si="2"/>
        <v>128000</v>
      </c>
    </row>
    <row r="10" spans="1:16" x14ac:dyDescent="0.25">
      <c r="A10" s="10" t="s">
        <v>658</v>
      </c>
      <c r="B10" s="10" t="s">
        <v>659</v>
      </c>
      <c r="C10" s="57" t="s">
        <v>1394</v>
      </c>
      <c r="D10" s="58" t="s">
        <v>408</v>
      </c>
      <c r="E10" s="59" t="s">
        <v>1395</v>
      </c>
      <c r="F10" s="59" t="s">
        <v>1396</v>
      </c>
      <c r="G10" s="57">
        <v>288</v>
      </c>
      <c r="H10" s="80">
        <f t="shared" si="0"/>
        <v>8</v>
      </c>
      <c r="I10" s="58" t="s">
        <v>738</v>
      </c>
      <c r="J10" s="60" t="s">
        <v>196</v>
      </c>
      <c r="K10" s="63"/>
      <c r="M10" s="2">
        <v>3</v>
      </c>
      <c r="N10" s="75">
        <v>100000</v>
      </c>
      <c r="O10" s="75">
        <f t="shared" si="1"/>
        <v>10500</v>
      </c>
      <c r="P10" s="75">
        <f t="shared" si="2"/>
        <v>110500</v>
      </c>
    </row>
    <row r="11" spans="1:16" x14ac:dyDescent="0.25">
      <c r="A11" s="57" t="s">
        <v>658</v>
      </c>
      <c r="B11" s="57" t="s">
        <v>659</v>
      </c>
      <c r="C11" s="57" t="s">
        <v>655</v>
      </c>
      <c r="D11" s="58" t="s">
        <v>408</v>
      </c>
      <c r="E11" s="59" t="s">
        <v>667</v>
      </c>
      <c r="F11" s="59" t="s">
        <v>1397</v>
      </c>
      <c r="G11" s="57">
        <v>432</v>
      </c>
      <c r="H11" s="80">
        <f t="shared" si="0"/>
        <v>12</v>
      </c>
      <c r="I11" s="58" t="s">
        <v>738</v>
      </c>
      <c r="J11" s="60" t="s">
        <v>196</v>
      </c>
      <c r="K11" s="63"/>
      <c r="M11" s="2">
        <v>5</v>
      </c>
      <c r="N11" s="75">
        <v>100000</v>
      </c>
      <c r="O11" s="75">
        <f t="shared" si="1"/>
        <v>17500</v>
      </c>
      <c r="P11" s="75">
        <f t="shared" si="2"/>
        <v>117500</v>
      </c>
    </row>
    <row r="12" spans="1:16" x14ac:dyDescent="0.25">
      <c r="A12" s="57" t="s">
        <v>658</v>
      </c>
      <c r="B12" s="57" t="s">
        <v>659</v>
      </c>
      <c r="C12" s="57" t="s">
        <v>655</v>
      </c>
      <c r="D12" s="58" t="s">
        <v>408</v>
      </c>
      <c r="E12" s="59" t="s">
        <v>1398</v>
      </c>
      <c r="F12" s="59" t="s">
        <v>1399</v>
      </c>
      <c r="G12" s="57">
        <v>324</v>
      </c>
      <c r="H12" s="80">
        <f t="shared" si="0"/>
        <v>9</v>
      </c>
      <c r="I12" s="58" t="s">
        <v>738</v>
      </c>
      <c r="J12" s="60" t="s">
        <v>196</v>
      </c>
      <c r="K12" s="63"/>
      <c r="M12" s="2">
        <v>4</v>
      </c>
      <c r="N12" s="75">
        <v>0</v>
      </c>
      <c r="O12" s="75">
        <f t="shared" si="1"/>
        <v>14000</v>
      </c>
      <c r="P12" s="75">
        <f t="shared" si="2"/>
        <v>14000</v>
      </c>
    </row>
    <row r="13" spans="1:16" x14ac:dyDescent="0.25">
      <c r="A13" s="10" t="s">
        <v>658</v>
      </c>
      <c r="B13" s="10" t="s">
        <v>659</v>
      </c>
      <c r="C13" s="57" t="s">
        <v>694</v>
      </c>
      <c r="D13" s="58" t="s">
        <v>408</v>
      </c>
      <c r="E13" s="59" t="s">
        <v>695</v>
      </c>
      <c r="F13" s="59" t="s">
        <v>696</v>
      </c>
      <c r="G13" s="57">
        <v>504</v>
      </c>
      <c r="H13" s="80">
        <f t="shared" si="0"/>
        <v>14</v>
      </c>
      <c r="I13" s="58" t="s">
        <v>738</v>
      </c>
      <c r="J13" s="60" t="s">
        <v>196</v>
      </c>
      <c r="K13" s="63"/>
      <c r="M13" s="2">
        <v>5</v>
      </c>
      <c r="N13" s="75">
        <v>100000</v>
      </c>
      <c r="O13" s="75">
        <f t="shared" si="1"/>
        <v>17500</v>
      </c>
      <c r="P13" s="75">
        <f t="shared" si="2"/>
        <v>117500</v>
      </c>
    </row>
    <row r="14" spans="1:16" x14ac:dyDescent="0.25">
      <c r="A14" s="10" t="s">
        <v>658</v>
      </c>
      <c r="B14" s="10" t="s">
        <v>659</v>
      </c>
      <c r="C14" s="57" t="s">
        <v>659</v>
      </c>
      <c r="D14" s="58" t="s">
        <v>51</v>
      </c>
      <c r="E14" s="59" t="s">
        <v>660</v>
      </c>
      <c r="F14" s="59" t="s">
        <v>661</v>
      </c>
      <c r="G14" s="57">
        <v>900</v>
      </c>
      <c r="H14" s="80">
        <f t="shared" si="0"/>
        <v>25</v>
      </c>
      <c r="I14" s="58" t="s">
        <v>738</v>
      </c>
      <c r="J14" s="60" t="s">
        <v>196</v>
      </c>
      <c r="K14" s="63"/>
      <c r="M14" s="2">
        <v>9</v>
      </c>
      <c r="N14" s="75">
        <v>0</v>
      </c>
      <c r="O14" s="75">
        <f t="shared" si="1"/>
        <v>31500</v>
      </c>
      <c r="P14" s="75">
        <f t="shared" si="2"/>
        <v>31500</v>
      </c>
    </row>
    <row r="15" spans="1:16" x14ac:dyDescent="0.25">
      <c r="A15" s="10" t="s">
        <v>658</v>
      </c>
      <c r="B15" s="10" t="s">
        <v>659</v>
      </c>
      <c r="C15" s="57" t="s">
        <v>659</v>
      </c>
      <c r="D15" s="58" t="s">
        <v>51</v>
      </c>
      <c r="E15" s="59" t="s">
        <v>1400</v>
      </c>
      <c r="F15" s="59" t="s">
        <v>1401</v>
      </c>
      <c r="G15" s="57">
        <v>1368</v>
      </c>
      <c r="H15" s="80">
        <f t="shared" si="0"/>
        <v>38</v>
      </c>
      <c r="I15" s="58" t="s">
        <v>738</v>
      </c>
      <c r="J15" s="60" t="s">
        <v>196</v>
      </c>
      <c r="K15" s="63"/>
      <c r="M15" s="2">
        <v>14</v>
      </c>
      <c r="N15" s="75">
        <v>0</v>
      </c>
      <c r="O15" s="75">
        <f t="shared" si="1"/>
        <v>49000</v>
      </c>
      <c r="P15" s="75">
        <f t="shared" si="2"/>
        <v>49000</v>
      </c>
    </row>
    <row r="16" spans="1:16" x14ac:dyDescent="0.25">
      <c r="A16" s="57" t="s">
        <v>658</v>
      </c>
      <c r="B16" s="57" t="s">
        <v>659</v>
      </c>
      <c r="C16" s="57" t="s">
        <v>1402</v>
      </c>
      <c r="D16" s="58" t="s">
        <v>408</v>
      </c>
      <c r="E16" s="59" t="s">
        <v>680</v>
      </c>
      <c r="F16" s="59" t="s">
        <v>1403</v>
      </c>
      <c r="G16" s="57">
        <v>288</v>
      </c>
      <c r="H16" s="80">
        <f t="shared" si="0"/>
        <v>8</v>
      </c>
      <c r="I16" s="58" t="s">
        <v>738</v>
      </c>
      <c r="J16" s="60" t="s">
        <v>196</v>
      </c>
      <c r="K16" s="63"/>
      <c r="M16" s="2">
        <v>3</v>
      </c>
      <c r="N16" s="75">
        <v>100000</v>
      </c>
      <c r="O16" s="75">
        <f t="shared" si="1"/>
        <v>10500</v>
      </c>
      <c r="P16" s="75">
        <f t="shared" si="2"/>
        <v>110500</v>
      </c>
    </row>
    <row r="17" spans="1:16" x14ac:dyDescent="0.25">
      <c r="A17" s="69" t="s">
        <v>658</v>
      </c>
      <c r="B17" s="69" t="s">
        <v>659</v>
      </c>
      <c r="C17" s="69" t="s">
        <v>1434</v>
      </c>
      <c r="D17" s="70" t="s">
        <v>408</v>
      </c>
      <c r="E17" s="69" t="s">
        <v>374</v>
      </c>
      <c r="F17" s="69" t="s">
        <v>1435</v>
      </c>
      <c r="G17" s="69">
        <v>540</v>
      </c>
      <c r="H17" s="81">
        <f t="shared" si="0"/>
        <v>15</v>
      </c>
      <c r="I17" s="70" t="s">
        <v>738</v>
      </c>
      <c r="J17" s="71" t="s">
        <v>196</v>
      </c>
      <c r="K17" s="63"/>
      <c r="L17" s="72" t="s">
        <v>1436</v>
      </c>
      <c r="M17" s="2">
        <v>6</v>
      </c>
      <c r="N17" s="75">
        <v>100000</v>
      </c>
      <c r="O17" s="75">
        <f t="shared" si="1"/>
        <v>21000</v>
      </c>
      <c r="P17" s="75">
        <f t="shared" si="2"/>
        <v>121000</v>
      </c>
    </row>
    <row r="18" spans="1:16" x14ac:dyDescent="0.25">
      <c r="A18" s="10" t="s">
        <v>658</v>
      </c>
      <c r="B18" s="10" t="s">
        <v>659</v>
      </c>
      <c r="C18" s="57" t="s">
        <v>669</v>
      </c>
      <c r="D18" s="58" t="s">
        <v>51</v>
      </c>
      <c r="E18" s="59" t="s">
        <v>670</v>
      </c>
      <c r="F18" s="59" t="s">
        <v>671</v>
      </c>
      <c r="G18" s="57">
        <v>324</v>
      </c>
      <c r="H18" s="80">
        <f t="shared" si="0"/>
        <v>9</v>
      </c>
      <c r="I18" s="58" t="s">
        <v>738</v>
      </c>
      <c r="J18" s="60" t="s">
        <v>196</v>
      </c>
      <c r="K18" s="63"/>
      <c r="M18" s="2">
        <v>4</v>
      </c>
      <c r="N18" s="75">
        <v>100000</v>
      </c>
      <c r="O18" s="75">
        <f t="shared" si="1"/>
        <v>14000</v>
      </c>
      <c r="P18" s="75">
        <f t="shared" si="2"/>
        <v>114000</v>
      </c>
    </row>
    <row r="19" spans="1:16" x14ac:dyDescent="0.25">
      <c r="A19" s="57" t="s">
        <v>658</v>
      </c>
      <c r="B19" s="57" t="s">
        <v>659</v>
      </c>
      <c r="C19" s="57" t="s">
        <v>669</v>
      </c>
      <c r="D19" s="58" t="s">
        <v>51</v>
      </c>
      <c r="E19" s="59" t="s">
        <v>1404</v>
      </c>
      <c r="F19" s="59" t="s">
        <v>1405</v>
      </c>
      <c r="G19" s="57">
        <v>252</v>
      </c>
      <c r="H19" s="80">
        <f t="shared" si="0"/>
        <v>7</v>
      </c>
      <c r="I19" s="58" t="s">
        <v>738</v>
      </c>
      <c r="J19" s="60" t="s">
        <v>196</v>
      </c>
      <c r="K19" s="63"/>
      <c r="M19" s="2">
        <v>3</v>
      </c>
      <c r="N19" s="75">
        <v>0</v>
      </c>
      <c r="O19" s="75">
        <f t="shared" si="1"/>
        <v>10500</v>
      </c>
      <c r="P19" s="75">
        <f t="shared" si="2"/>
        <v>10500</v>
      </c>
    </row>
    <row r="20" spans="1:16" x14ac:dyDescent="0.25">
      <c r="A20" s="10" t="s">
        <v>658</v>
      </c>
      <c r="B20" s="10" t="s">
        <v>659</v>
      </c>
      <c r="C20" s="57" t="s">
        <v>679</v>
      </c>
      <c r="D20" s="58" t="s">
        <v>408</v>
      </c>
      <c r="E20" s="59" t="s">
        <v>680</v>
      </c>
      <c r="F20" s="59" t="s">
        <v>1406</v>
      </c>
      <c r="G20" s="57">
        <v>432</v>
      </c>
      <c r="H20" s="80">
        <f t="shared" si="0"/>
        <v>12</v>
      </c>
      <c r="I20" s="58" t="s">
        <v>738</v>
      </c>
      <c r="J20" s="60" t="s">
        <v>196</v>
      </c>
      <c r="K20" s="63"/>
      <c r="M20" s="2">
        <v>5</v>
      </c>
      <c r="N20" s="75">
        <v>100000</v>
      </c>
      <c r="O20" s="75">
        <f t="shared" si="1"/>
        <v>17500</v>
      </c>
      <c r="P20" s="75">
        <f t="shared" si="2"/>
        <v>117500</v>
      </c>
    </row>
    <row r="21" spans="1:16" x14ac:dyDescent="0.25">
      <c r="A21" s="10" t="s">
        <v>658</v>
      </c>
      <c r="B21" s="10" t="s">
        <v>659</v>
      </c>
      <c r="C21" s="57" t="s">
        <v>679</v>
      </c>
      <c r="D21" s="58" t="s">
        <v>408</v>
      </c>
      <c r="E21" s="59" t="s">
        <v>1407</v>
      </c>
      <c r="F21" s="59" t="s">
        <v>1408</v>
      </c>
      <c r="G21" s="57">
        <v>396</v>
      </c>
      <c r="H21" s="80">
        <f t="shared" si="0"/>
        <v>11</v>
      </c>
      <c r="I21" s="58" t="s">
        <v>738</v>
      </c>
      <c r="J21" s="60" t="s">
        <v>196</v>
      </c>
      <c r="K21" s="63"/>
      <c r="M21" s="2">
        <v>4</v>
      </c>
      <c r="N21" s="75">
        <v>0</v>
      </c>
      <c r="O21" s="75">
        <f t="shared" si="1"/>
        <v>14000</v>
      </c>
      <c r="P21" s="75">
        <f t="shared" si="2"/>
        <v>14000</v>
      </c>
    </row>
    <row r="22" spans="1:16" x14ac:dyDescent="0.25">
      <c r="A22" s="57" t="s">
        <v>658</v>
      </c>
      <c r="B22" s="57" t="s">
        <v>659</v>
      </c>
      <c r="C22" s="57" t="s">
        <v>1409</v>
      </c>
      <c r="D22" s="58" t="s">
        <v>408</v>
      </c>
      <c r="E22" s="59" t="s">
        <v>1410</v>
      </c>
      <c r="F22" s="59" t="s">
        <v>1411</v>
      </c>
      <c r="G22" s="57">
        <v>216</v>
      </c>
      <c r="H22" s="80">
        <f t="shared" si="0"/>
        <v>6</v>
      </c>
      <c r="I22" s="58" t="s">
        <v>738</v>
      </c>
      <c r="J22" s="60" t="s">
        <v>196</v>
      </c>
      <c r="K22" s="63"/>
      <c r="M22" s="2">
        <v>2</v>
      </c>
      <c r="N22" s="75">
        <v>100000</v>
      </c>
      <c r="O22" s="75">
        <f t="shared" si="1"/>
        <v>7000</v>
      </c>
      <c r="P22" s="75">
        <f t="shared" si="2"/>
        <v>107000</v>
      </c>
    </row>
    <row r="23" spans="1:16" x14ac:dyDescent="0.25">
      <c r="A23" s="57" t="s">
        <v>658</v>
      </c>
      <c r="B23" s="57" t="s">
        <v>659</v>
      </c>
      <c r="C23" s="57" t="s">
        <v>1409</v>
      </c>
      <c r="D23" s="58" t="s">
        <v>408</v>
      </c>
      <c r="E23" s="59" t="s">
        <v>1412</v>
      </c>
      <c r="F23" s="59" t="s">
        <v>1413</v>
      </c>
      <c r="G23" s="57">
        <v>288</v>
      </c>
      <c r="H23" s="80">
        <f t="shared" si="0"/>
        <v>8</v>
      </c>
      <c r="I23" s="58" t="s">
        <v>738</v>
      </c>
      <c r="J23" s="60" t="s">
        <v>196</v>
      </c>
      <c r="K23" s="63"/>
      <c r="M23" s="2">
        <v>3</v>
      </c>
      <c r="N23" s="75">
        <v>0</v>
      </c>
      <c r="O23" s="75">
        <f t="shared" si="1"/>
        <v>10500</v>
      </c>
      <c r="P23" s="75">
        <f t="shared" si="2"/>
        <v>10500</v>
      </c>
    </row>
    <row r="24" spans="1:16" x14ac:dyDescent="0.25">
      <c r="A24" s="57" t="s">
        <v>658</v>
      </c>
      <c r="B24" s="57" t="s">
        <v>659</v>
      </c>
      <c r="C24" s="57" t="s">
        <v>1414</v>
      </c>
      <c r="D24" s="58" t="s">
        <v>408</v>
      </c>
      <c r="E24" s="59" t="s">
        <v>1415</v>
      </c>
      <c r="F24" s="59" t="s">
        <v>1416</v>
      </c>
      <c r="G24" s="57">
        <v>1188</v>
      </c>
      <c r="H24" s="80">
        <f t="shared" si="0"/>
        <v>33</v>
      </c>
      <c r="I24" s="58" t="s">
        <v>738</v>
      </c>
      <c r="J24" s="60" t="s">
        <v>196</v>
      </c>
      <c r="K24" s="63"/>
      <c r="M24" s="2">
        <v>12</v>
      </c>
      <c r="N24" s="75">
        <v>100000</v>
      </c>
      <c r="O24" s="75">
        <f t="shared" si="1"/>
        <v>42000</v>
      </c>
      <c r="P24" s="75">
        <f t="shared" si="2"/>
        <v>142000</v>
      </c>
    </row>
    <row r="25" spans="1:16" x14ac:dyDescent="0.25">
      <c r="A25" s="57" t="s">
        <v>658</v>
      </c>
      <c r="B25" s="57" t="s">
        <v>659</v>
      </c>
      <c r="C25" s="57" t="s">
        <v>1417</v>
      </c>
      <c r="D25" s="58" t="s">
        <v>1418</v>
      </c>
      <c r="E25" s="59" t="s">
        <v>1419</v>
      </c>
      <c r="F25" s="59" t="s">
        <v>1420</v>
      </c>
      <c r="G25" s="57">
        <v>1296</v>
      </c>
      <c r="H25" s="80">
        <f t="shared" si="0"/>
        <v>36</v>
      </c>
      <c r="I25" s="58" t="s">
        <v>738</v>
      </c>
      <c r="J25" s="60" t="s">
        <v>196</v>
      </c>
      <c r="K25" s="63"/>
      <c r="M25" s="2">
        <v>13</v>
      </c>
      <c r="N25" s="75">
        <v>100000</v>
      </c>
      <c r="O25" s="75">
        <f t="shared" si="1"/>
        <v>45500</v>
      </c>
      <c r="P25" s="75">
        <f t="shared" si="2"/>
        <v>145500</v>
      </c>
    </row>
    <row r="26" spans="1:16" x14ac:dyDescent="0.25">
      <c r="A26" s="57" t="s">
        <v>658</v>
      </c>
      <c r="B26" s="57" t="s">
        <v>659</v>
      </c>
      <c r="C26" s="57" t="s">
        <v>1421</v>
      </c>
      <c r="D26" s="58" t="s">
        <v>408</v>
      </c>
      <c r="E26" s="59" t="s">
        <v>1422</v>
      </c>
      <c r="F26" s="59" t="s">
        <v>1423</v>
      </c>
      <c r="G26" s="57">
        <v>324</v>
      </c>
      <c r="H26" s="80">
        <f t="shared" si="0"/>
        <v>9</v>
      </c>
      <c r="I26" s="58" t="s">
        <v>738</v>
      </c>
      <c r="J26" s="60" t="s">
        <v>196</v>
      </c>
      <c r="K26" s="63"/>
      <c r="M26" s="2">
        <v>4</v>
      </c>
      <c r="N26" s="75">
        <v>100000</v>
      </c>
      <c r="O26" s="75">
        <f t="shared" si="1"/>
        <v>14000</v>
      </c>
      <c r="P26" s="75">
        <f t="shared" si="2"/>
        <v>114000</v>
      </c>
    </row>
    <row r="27" spans="1:16" x14ac:dyDescent="0.25">
      <c r="A27" s="10" t="s">
        <v>658</v>
      </c>
      <c r="B27" s="10" t="s">
        <v>659</v>
      </c>
      <c r="C27" s="57" t="s">
        <v>664</v>
      </c>
      <c r="D27" s="58" t="s">
        <v>51</v>
      </c>
      <c r="E27" s="59" t="s">
        <v>1424</v>
      </c>
      <c r="F27" s="59" t="s">
        <v>1425</v>
      </c>
      <c r="G27" s="57">
        <v>648</v>
      </c>
      <c r="H27" s="80">
        <f t="shared" si="0"/>
        <v>18</v>
      </c>
      <c r="I27" s="58" t="s">
        <v>738</v>
      </c>
      <c r="J27" s="60" t="s">
        <v>196</v>
      </c>
      <c r="K27" s="63"/>
      <c r="M27" s="2">
        <v>7</v>
      </c>
      <c r="N27" s="75">
        <v>0</v>
      </c>
      <c r="O27" s="75">
        <f t="shared" si="1"/>
        <v>24500</v>
      </c>
      <c r="P27" s="75">
        <f t="shared" si="2"/>
        <v>24500</v>
      </c>
    </row>
    <row r="28" spans="1:16" x14ac:dyDescent="0.25">
      <c r="A28" s="57" t="s">
        <v>658</v>
      </c>
      <c r="B28" s="57" t="s">
        <v>659</v>
      </c>
      <c r="C28" s="57" t="s">
        <v>1426</v>
      </c>
      <c r="D28" s="58" t="s">
        <v>1427</v>
      </c>
      <c r="E28" s="59" t="s">
        <v>1428</v>
      </c>
      <c r="F28" s="59" t="s">
        <v>1429</v>
      </c>
      <c r="G28" s="57">
        <v>252</v>
      </c>
      <c r="H28" s="80">
        <f t="shared" si="0"/>
        <v>7</v>
      </c>
      <c r="I28" s="58" t="s">
        <v>738</v>
      </c>
      <c r="J28" s="60" t="s">
        <v>196</v>
      </c>
      <c r="K28" s="63"/>
      <c r="M28" s="2">
        <v>3</v>
      </c>
      <c r="N28" s="75">
        <v>100000</v>
      </c>
      <c r="O28" s="75">
        <f t="shared" si="1"/>
        <v>10500</v>
      </c>
      <c r="P28" s="75">
        <f t="shared" si="2"/>
        <v>110500</v>
      </c>
    </row>
    <row r="29" spans="1:16" x14ac:dyDescent="0.25">
      <c r="A29" s="64" t="s">
        <v>658</v>
      </c>
      <c r="B29" s="64" t="s">
        <v>659</v>
      </c>
      <c r="C29" s="65" t="s">
        <v>1426</v>
      </c>
      <c r="D29" s="66" t="s">
        <v>1427</v>
      </c>
      <c r="E29" s="67" t="s">
        <v>1430</v>
      </c>
      <c r="F29" s="67" t="s">
        <v>1431</v>
      </c>
      <c r="G29" s="65">
        <v>1260</v>
      </c>
      <c r="H29" s="82">
        <f t="shared" si="0"/>
        <v>35</v>
      </c>
      <c r="I29" s="66" t="s">
        <v>738</v>
      </c>
      <c r="J29" s="68" t="s">
        <v>196</v>
      </c>
      <c r="K29" s="63"/>
      <c r="M29" s="2">
        <v>13</v>
      </c>
      <c r="N29" s="75">
        <v>0</v>
      </c>
      <c r="O29" s="75">
        <f t="shared" si="1"/>
        <v>45500</v>
      </c>
      <c r="P29" s="75">
        <f t="shared" si="2"/>
        <v>45500</v>
      </c>
    </row>
    <row r="30" spans="1:16" x14ac:dyDescent="0.25">
      <c r="A30" s="2"/>
      <c r="B30" s="2"/>
      <c r="C30" s="2"/>
      <c r="D30" s="2"/>
      <c r="E30" s="2"/>
      <c r="F30" s="59" t="s">
        <v>1433</v>
      </c>
      <c r="G30" s="36">
        <f>SUM(G4:G29)</f>
        <v>14400</v>
      </c>
      <c r="H30" s="83">
        <f>SUM(H4:H29)</f>
        <v>400</v>
      </c>
      <c r="I30" s="36"/>
      <c r="J30" s="36"/>
      <c r="K30" s="36"/>
      <c r="L30" s="76"/>
      <c r="M30" s="36">
        <f>SUM(M4:M29)</f>
        <v>153</v>
      </c>
      <c r="N30" s="84" t="s">
        <v>1439</v>
      </c>
      <c r="O30" s="85"/>
      <c r="P30" s="77">
        <f>SUM(P4:P29)</f>
        <v>2135500</v>
      </c>
    </row>
  </sheetData>
  <autoFilter ref="A3:P30"/>
  <mergeCells count="1">
    <mergeCell ref="N30:O30"/>
  </mergeCells>
  <pageMargins left="0.2" right="0.2" top="0.75" bottom="0.25" header="0.3" footer="0.3"/>
  <pageSetup paperSize="9" scale="8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3" sqref="E23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x14ac:dyDescent="0.25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x14ac:dyDescent="0.25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x14ac:dyDescent="0.25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x14ac:dyDescent="0.25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x14ac:dyDescent="0.25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x14ac:dyDescent="0.25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x14ac:dyDescent="0.25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x14ac:dyDescent="0.25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x14ac:dyDescent="0.25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x14ac:dyDescent="0.25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x14ac:dyDescent="0.25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x14ac:dyDescent="0.25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x14ac:dyDescent="0.25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x14ac:dyDescent="0.25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x14ac:dyDescent="0.25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x14ac:dyDescent="0.25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x14ac:dyDescent="0.25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x14ac:dyDescent="0.25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x14ac:dyDescent="0.25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x14ac:dyDescent="0.25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x14ac:dyDescent="0.25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x14ac:dyDescent="0.25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x14ac:dyDescent="0.25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x14ac:dyDescent="0.25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x14ac:dyDescent="0.25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x14ac:dyDescent="0.25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x14ac:dyDescent="0.25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x14ac:dyDescent="0.25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x14ac:dyDescent="0.25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x14ac:dyDescent="0.25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x14ac:dyDescent="0.25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x14ac:dyDescent="0.25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x14ac:dyDescent="0.25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x14ac:dyDescent="0.25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x14ac:dyDescent="0.25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x14ac:dyDescent="0.25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x14ac:dyDescent="0.25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x14ac:dyDescent="0.25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x14ac:dyDescent="0.25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x14ac:dyDescent="0.25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x14ac:dyDescent="0.25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x14ac:dyDescent="0.25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x14ac:dyDescent="0.25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x14ac:dyDescent="0.25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x14ac:dyDescent="0.25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x14ac:dyDescent="0.25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x14ac:dyDescent="0.25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x14ac:dyDescent="0.25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x14ac:dyDescent="0.25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x14ac:dyDescent="0.25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x14ac:dyDescent="0.25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x14ac:dyDescent="0.25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x14ac:dyDescent="0.25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x14ac:dyDescent="0.25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x14ac:dyDescent="0.25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x14ac:dyDescent="0.25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x14ac:dyDescent="0.25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x14ac:dyDescent="0.25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x14ac:dyDescent="0.25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x14ac:dyDescent="0.25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x14ac:dyDescent="0.25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x14ac:dyDescent="0.25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x14ac:dyDescent="0.25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x14ac:dyDescent="0.25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x14ac:dyDescent="0.25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x14ac:dyDescent="0.25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x14ac:dyDescent="0.25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x14ac:dyDescent="0.25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x14ac:dyDescent="0.25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x14ac:dyDescent="0.25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x14ac:dyDescent="0.25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x14ac:dyDescent="0.25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x14ac:dyDescent="0.25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x14ac:dyDescent="0.25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x14ac:dyDescent="0.25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x14ac:dyDescent="0.25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x14ac:dyDescent="0.25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x14ac:dyDescent="0.25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x14ac:dyDescent="0.25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x14ac:dyDescent="0.25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x14ac:dyDescent="0.25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x14ac:dyDescent="0.25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x14ac:dyDescent="0.25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x14ac:dyDescent="0.25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x14ac:dyDescent="0.25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x14ac:dyDescent="0.25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x14ac:dyDescent="0.25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x14ac:dyDescent="0.25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x14ac:dyDescent="0.25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x14ac:dyDescent="0.25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x14ac:dyDescent="0.25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x14ac:dyDescent="0.25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x14ac:dyDescent="0.25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x14ac:dyDescent="0.25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x14ac:dyDescent="0.25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x14ac:dyDescent="0.25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x14ac:dyDescent="0.25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x14ac:dyDescent="0.25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x14ac:dyDescent="0.25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x14ac:dyDescent="0.25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x14ac:dyDescent="0.25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x14ac:dyDescent="0.25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x14ac:dyDescent="0.25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x14ac:dyDescent="0.25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x14ac:dyDescent="0.25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x14ac:dyDescent="0.25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x14ac:dyDescent="0.25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x14ac:dyDescent="0.25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x14ac:dyDescent="0.25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x14ac:dyDescent="0.25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x14ac:dyDescent="0.25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x14ac:dyDescent="0.25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x14ac:dyDescent="0.25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x14ac:dyDescent="0.25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x14ac:dyDescent="0.25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x14ac:dyDescent="0.25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x14ac:dyDescent="0.25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x14ac:dyDescent="0.25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x14ac:dyDescent="0.25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x14ac:dyDescent="0.25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x14ac:dyDescent="0.25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x14ac:dyDescent="0.25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x14ac:dyDescent="0.25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x14ac:dyDescent="0.25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x14ac:dyDescent="0.25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x14ac:dyDescent="0.25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x14ac:dyDescent="0.25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x14ac:dyDescent="0.25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x14ac:dyDescent="0.25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 x14ac:dyDescent="0.25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 x14ac:dyDescent="0.25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 x14ac:dyDescent="0.25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 x14ac:dyDescent="0.25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 x14ac:dyDescent="0.25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 x14ac:dyDescent="0.25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 x14ac:dyDescent="0.25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 x14ac:dyDescent="0.25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 x14ac:dyDescent="0.25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 x14ac:dyDescent="0.25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 x14ac:dyDescent="0.25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 x14ac:dyDescent="0.25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 x14ac:dyDescent="0.25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 x14ac:dyDescent="0.25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 x14ac:dyDescent="0.25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 x14ac:dyDescent="0.25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 x14ac:dyDescent="0.25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 x14ac:dyDescent="0.25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 x14ac:dyDescent="0.25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 x14ac:dyDescent="0.25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 x14ac:dyDescent="0.25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x14ac:dyDescent="0.25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x14ac:dyDescent="0.25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x14ac:dyDescent="0.25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x14ac:dyDescent="0.25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x14ac:dyDescent="0.25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x14ac:dyDescent="0.25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x14ac:dyDescent="0.25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x14ac:dyDescent="0.25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x14ac:dyDescent="0.25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x14ac:dyDescent="0.25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x14ac:dyDescent="0.25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x14ac:dyDescent="0.25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x14ac:dyDescent="0.25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x14ac:dyDescent="0.25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x14ac:dyDescent="0.25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x14ac:dyDescent="0.25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x14ac:dyDescent="0.25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x14ac:dyDescent="0.25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x14ac:dyDescent="0.25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x14ac:dyDescent="0.25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x14ac:dyDescent="0.25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x14ac:dyDescent="0.25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x14ac:dyDescent="0.25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x14ac:dyDescent="0.25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x14ac:dyDescent="0.25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x14ac:dyDescent="0.25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x14ac:dyDescent="0.25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x14ac:dyDescent="0.25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x14ac:dyDescent="0.25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x14ac:dyDescent="0.25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x14ac:dyDescent="0.25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x14ac:dyDescent="0.25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x14ac:dyDescent="0.25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x14ac:dyDescent="0.25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x14ac:dyDescent="0.25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x14ac:dyDescent="0.25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x14ac:dyDescent="0.25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x14ac:dyDescent="0.25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x14ac:dyDescent="0.25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x14ac:dyDescent="0.25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x14ac:dyDescent="0.25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x14ac:dyDescent="0.25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x14ac:dyDescent="0.25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x14ac:dyDescent="0.25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x14ac:dyDescent="0.25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x14ac:dyDescent="0.25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x14ac:dyDescent="0.25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x14ac:dyDescent="0.25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x14ac:dyDescent="0.25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x14ac:dyDescent="0.25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x14ac:dyDescent="0.25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x14ac:dyDescent="0.25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x14ac:dyDescent="0.25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x14ac:dyDescent="0.25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x14ac:dyDescent="0.25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x14ac:dyDescent="0.25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x14ac:dyDescent="0.25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x14ac:dyDescent="0.25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x14ac:dyDescent="0.25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x14ac:dyDescent="0.25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x14ac:dyDescent="0.25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x14ac:dyDescent="0.25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x14ac:dyDescent="0.25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x14ac:dyDescent="0.25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x14ac:dyDescent="0.25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x14ac:dyDescent="0.25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x14ac:dyDescent="0.25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x14ac:dyDescent="0.25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x14ac:dyDescent="0.25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x14ac:dyDescent="0.25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x14ac:dyDescent="0.25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x14ac:dyDescent="0.25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x14ac:dyDescent="0.25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x14ac:dyDescent="0.25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x14ac:dyDescent="0.25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x14ac:dyDescent="0.25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x14ac:dyDescent="0.25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x14ac:dyDescent="0.25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x14ac:dyDescent="0.25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x14ac:dyDescent="0.25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x14ac:dyDescent="0.25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x14ac:dyDescent="0.25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x14ac:dyDescent="0.25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x14ac:dyDescent="0.25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x14ac:dyDescent="0.25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x14ac:dyDescent="0.25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x14ac:dyDescent="0.25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x14ac:dyDescent="0.25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x14ac:dyDescent="0.25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x14ac:dyDescent="0.25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x14ac:dyDescent="0.25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x14ac:dyDescent="0.25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x14ac:dyDescent="0.25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x14ac:dyDescent="0.25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x14ac:dyDescent="0.25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x14ac:dyDescent="0.25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x14ac:dyDescent="0.25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x14ac:dyDescent="0.25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x14ac:dyDescent="0.25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x14ac:dyDescent="0.25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x14ac:dyDescent="0.25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x14ac:dyDescent="0.25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x14ac:dyDescent="0.25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x14ac:dyDescent="0.25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x14ac:dyDescent="0.25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x14ac:dyDescent="0.25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x14ac:dyDescent="0.25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x14ac:dyDescent="0.25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x14ac:dyDescent="0.25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x14ac:dyDescent="0.25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x14ac:dyDescent="0.25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x14ac:dyDescent="0.25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x14ac:dyDescent="0.25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x14ac:dyDescent="0.25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x14ac:dyDescent="0.25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x14ac:dyDescent="0.25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x14ac:dyDescent="0.25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x14ac:dyDescent="0.25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x14ac:dyDescent="0.25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x14ac:dyDescent="0.25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x14ac:dyDescent="0.25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x14ac:dyDescent="0.25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x14ac:dyDescent="0.25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x14ac:dyDescent="0.25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x14ac:dyDescent="0.25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x14ac:dyDescent="0.25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x14ac:dyDescent="0.25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x14ac:dyDescent="0.25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x14ac:dyDescent="0.25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x14ac:dyDescent="0.25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x14ac:dyDescent="0.25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x14ac:dyDescent="0.25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x14ac:dyDescent="0.25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x14ac:dyDescent="0.25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x14ac:dyDescent="0.25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x14ac:dyDescent="0.25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x14ac:dyDescent="0.25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x14ac:dyDescent="0.25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x14ac:dyDescent="0.25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x14ac:dyDescent="0.25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x14ac:dyDescent="0.25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x14ac:dyDescent="0.25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x14ac:dyDescent="0.25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x14ac:dyDescent="0.25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x14ac:dyDescent="0.25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x14ac:dyDescent="0.25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x14ac:dyDescent="0.25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x14ac:dyDescent="0.25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x14ac:dyDescent="0.25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x14ac:dyDescent="0.25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x14ac:dyDescent="0.25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x14ac:dyDescent="0.25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x14ac:dyDescent="0.25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x14ac:dyDescent="0.25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x14ac:dyDescent="0.25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x14ac:dyDescent="0.25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x14ac:dyDescent="0.25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x14ac:dyDescent="0.25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x14ac:dyDescent="0.25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x14ac:dyDescent="0.25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x14ac:dyDescent="0.25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x14ac:dyDescent="0.25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x14ac:dyDescent="0.25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x14ac:dyDescent="0.25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x14ac:dyDescent="0.25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x14ac:dyDescent="0.25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x14ac:dyDescent="0.25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x14ac:dyDescent="0.25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x14ac:dyDescent="0.25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x14ac:dyDescent="0.25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x14ac:dyDescent="0.25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x14ac:dyDescent="0.25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x14ac:dyDescent="0.25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x14ac:dyDescent="0.25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x14ac:dyDescent="0.25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x14ac:dyDescent="0.25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x14ac:dyDescent="0.25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x14ac:dyDescent="0.25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x14ac:dyDescent="0.25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x14ac:dyDescent="0.25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x14ac:dyDescent="0.25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x14ac:dyDescent="0.25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x14ac:dyDescent="0.25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x14ac:dyDescent="0.25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x14ac:dyDescent="0.25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x14ac:dyDescent="0.25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x14ac:dyDescent="0.25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x14ac:dyDescent="0.25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x14ac:dyDescent="0.25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x14ac:dyDescent="0.25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x14ac:dyDescent="0.25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x14ac:dyDescent="0.25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x14ac:dyDescent="0.25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x14ac:dyDescent="0.25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x14ac:dyDescent="0.25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x14ac:dyDescent="0.25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x14ac:dyDescent="0.25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x14ac:dyDescent="0.25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x14ac:dyDescent="0.25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x14ac:dyDescent="0.25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x14ac:dyDescent="0.25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x14ac:dyDescent="0.25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x14ac:dyDescent="0.25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x14ac:dyDescent="0.25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x14ac:dyDescent="0.25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x14ac:dyDescent="0.25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x14ac:dyDescent="0.25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x14ac:dyDescent="0.25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x14ac:dyDescent="0.25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x14ac:dyDescent="0.25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x14ac:dyDescent="0.25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x14ac:dyDescent="0.25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x14ac:dyDescent="0.25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x14ac:dyDescent="0.25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x14ac:dyDescent="0.25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x14ac:dyDescent="0.25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x14ac:dyDescent="0.25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x14ac:dyDescent="0.25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x14ac:dyDescent="0.25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x14ac:dyDescent="0.25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x14ac:dyDescent="0.25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x14ac:dyDescent="0.25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x14ac:dyDescent="0.25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x14ac:dyDescent="0.25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x14ac:dyDescent="0.25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x14ac:dyDescent="0.25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x14ac:dyDescent="0.25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x14ac:dyDescent="0.25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x14ac:dyDescent="0.25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x14ac:dyDescent="0.25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x14ac:dyDescent="0.25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x14ac:dyDescent="0.25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x14ac:dyDescent="0.25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x14ac:dyDescent="0.25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x14ac:dyDescent="0.25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x14ac:dyDescent="0.25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x14ac:dyDescent="0.25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x14ac:dyDescent="0.25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x14ac:dyDescent="0.25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x14ac:dyDescent="0.25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x14ac:dyDescent="0.25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x14ac:dyDescent="0.25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x14ac:dyDescent="0.25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x14ac:dyDescent="0.25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x14ac:dyDescent="0.25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x14ac:dyDescent="0.25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x14ac:dyDescent="0.25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x14ac:dyDescent="0.25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x14ac:dyDescent="0.25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x14ac:dyDescent="0.25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x14ac:dyDescent="0.25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x14ac:dyDescent="0.25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x14ac:dyDescent="0.25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x14ac:dyDescent="0.25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x14ac:dyDescent="0.25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x14ac:dyDescent="0.25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x14ac:dyDescent="0.25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x14ac:dyDescent="0.25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x14ac:dyDescent="0.25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x14ac:dyDescent="0.25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x14ac:dyDescent="0.25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x14ac:dyDescent="0.25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x14ac:dyDescent="0.25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x14ac:dyDescent="0.25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x14ac:dyDescent="0.25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x14ac:dyDescent="0.25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x14ac:dyDescent="0.25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x14ac:dyDescent="0.25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x14ac:dyDescent="0.25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x14ac:dyDescent="0.25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x14ac:dyDescent="0.25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x14ac:dyDescent="0.25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x14ac:dyDescent="0.25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x14ac:dyDescent="0.25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x14ac:dyDescent="0.25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x14ac:dyDescent="0.25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x14ac:dyDescent="0.25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x14ac:dyDescent="0.25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x14ac:dyDescent="0.25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x14ac:dyDescent="0.25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x14ac:dyDescent="0.25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x14ac:dyDescent="0.25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x14ac:dyDescent="0.25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x14ac:dyDescent="0.25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x14ac:dyDescent="0.25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x14ac:dyDescent="0.25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x14ac:dyDescent="0.25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x14ac:dyDescent="0.25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x14ac:dyDescent="0.25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x14ac:dyDescent="0.25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x14ac:dyDescent="0.25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x14ac:dyDescent="0.25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x14ac:dyDescent="0.25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x14ac:dyDescent="0.25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x14ac:dyDescent="0.25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x14ac:dyDescent="0.25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x14ac:dyDescent="0.25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x14ac:dyDescent="0.25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x14ac:dyDescent="0.25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x14ac:dyDescent="0.25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x14ac:dyDescent="0.25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x14ac:dyDescent="0.25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x14ac:dyDescent="0.25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x14ac:dyDescent="0.25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x14ac:dyDescent="0.25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x14ac:dyDescent="0.25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x14ac:dyDescent="0.25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x14ac:dyDescent="0.25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x14ac:dyDescent="0.25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x14ac:dyDescent="0.25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x14ac:dyDescent="0.25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x14ac:dyDescent="0.25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x14ac:dyDescent="0.25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x14ac:dyDescent="0.25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x14ac:dyDescent="0.25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x14ac:dyDescent="0.25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x14ac:dyDescent="0.25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x14ac:dyDescent="0.25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x14ac:dyDescent="0.25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x14ac:dyDescent="0.25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x14ac:dyDescent="0.25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x14ac:dyDescent="0.25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x14ac:dyDescent="0.25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x14ac:dyDescent="0.25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x14ac:dyDescent="0.25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x14ac:dyDescent="0.25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x14ac:dyDescent="0.25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x14ac:dyDescent="0.25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x14ac:dyDescent="0.25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x14ac:dyDescent="0.25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x14ac:dyDescent="0.25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x14ac:dyDescent="0.25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x14ac:dyDescent="0.25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x14ac:dyDescent="0.25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x14ac:dyDescent="0.25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x14ac:dyDescent="0.25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x14ac:dyDescent="0.25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x14ac:dyDescent="0.25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x14ac:dyDescent="0.25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x14ac:dyDescent="0.25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x14ac:dyDescent="0.25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x14ac:dyDescent="0.25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x14ac:dyDescent="0.25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x14ac:dyDescent="0.25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x14ac:dyDescent="0.25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x14ac:dyDescent="0.25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x14ac:dyDescent="0.25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x14ac:dyDescent="0.25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x14ac:dyDescent="0.25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x14ac:dyDescent="0.25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x14ac:dyDescent="0.25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x14ac:dyDescent="0.25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x14ac:dyDescent="0.25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x14ac:dyDescent="0.25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x14ac:dyDescent="0.25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x14ac:dyDescent="0.25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x14ac:dyDescent="0.25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x14ac:dyDescent="0.25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x14ac:dyDescent="0.25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x14ac:dyDescent="0.25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x14ac:dyDescent="0.25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x14ac:dyDescent="0.25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x14ac:dyDescent="0.25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x14ac:dyDescent="0.25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x14ac:dyDescent="0.25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x14ac:dyDescent="0.25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1352</v>
      </c>
      <c r="D3"/>
      <c r="E3"/>
      <c r="F3"/>
      <c r="G3"/>
    </row>
    <row r="4" spans="1:7" x14ac:dyDescent="0.25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 x14ac:dyDescent="0.25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juklak</vt:lpstr>
      <vt:lpstr>alokasi</vt:lpstr>
      <vt:lpstr>DATA MASJID 2020</vt:lpstr>
      <vt:lpstr>DATA MASJID 2019</vt:lpstr>
      <vt:lpstr>Sheet1</vt:lpstr>
      <vt:lpstr>'DATA MASJID 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2020-07-27T04:03:23Z</cp:lastPrinted>
  <dcterms:created xsi:type="dcterms:W3CDTF">2018-08-13T06:34:16Z</dcterms:created>
  <dcterms:modified xsi:type="dcterms:W3CDTF">2020-07-29T01:51:17Z</dcterms:modified>
</cp:coreProperties>
</file>