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MMT" sheetId="3" r:id="rId2"/>
    <sheet name="KEROMBONG" sheetId="5" r:id="rId3"/>
  </sheets>
  <calcPr calcId="124519"/>
</workbook>
</file>

<file path=xl/calcChain.xml><?xml version="1.0" encoding="utf-8"?>
<calcChain xmlns="http://schemas.openxmlformats.org/spreadsheetml/2006/main">
  <c r="J19" i="3"/>
  <c r="H19"/>
  <c r="H18"/>
  <c r="H17"/>
  <c r="H16"/>
  <c r="K25" i="4"/>
  <c r="G14"/>
  <c r="G15"/>
  <c r="G16"/>
  <c r="G17"/>
  <c r="G18"/>
  <c r="G19"/>
  <c r="G20"/>
  <c r="G21"/>
  <c r="G13"/>
  <c r="F22" l="1"/>
  <c r="J14"/>
  <c r="J15"/>
  <c r="J16"/>
  <c r="J17"/>
  <c r="J18"/>
  <c r="J19"/>
  <c r="J20"/>
  <c r="J21"/>
  <c r="J13"/>
  <c r="E6" i="5"/>
  <c r="K12" i="4"/>
  <c r="K27" s="1"/>
  <c r="J8"/>
  <c r="J7"/>
  <c r="J6"/>
  <c r="K22" l="1"/>
  <c r="K9"/>
  <c r="H13" i="3" l="1"/>
  <c r="J13" s="1"/>
  <c r="H6"/>
  <c r="J6" s="1"/>
  <c r="H7"/>
  <c r="J7" s="1"/>
  <c r="H8"/>
  <c r="J8" s="1"/>
  <c r="H9"/>
  <c r="J9" s="1"/>
  <c r="H10"/>
  <c r="J10" s="1"/>
  <c r="H11"/>
  <c r="J11" s="1"/>
  <c r="H12"/>
  <c r="J12" s="1"/>
  <c r="H14"/>
  <c r="J14" s="1"/>
  <c r="H15"/>
  <c r="J15" s="1"/>
  <c r="J16"/>
  <c r="J17"/>
  <c r="J18"/>
  <c r="H5"/>
  <c r="J5" s="1"/>
  <c r="H4"/>
  <c r="J4" l="1"/>
</calcChain>
</file>

<file path=xl/sharedStrings.xml><?xml version="1.0" encoding="utf-8"?>
<sst xmlns="http://schemas.openxmlformats.org/spreadsheetml/2006/main" count="99" uniqueCount="79">
  <si>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</si>
  <si>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</si>
  <si>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</si>
  <si>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</si>
  <si>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</si>
  <si>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</si>
  <si>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</si>
  <si>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</si>
  <si>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</si>
  <si>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TOTAL BIAYA</t>
  </si>
  <si>
    <t>SUB TOTAL</t>
  </si>
  <si>
    <t>ALAMAT</t>
  </si>
  <si>
    <t>HARGA SATUAN</t>
  </si>
  <si>
    <t>LUAS</t>
  </si>
  <si>
    <t xml:space="preserve">Pasar Grogolan </t>
  </si>
  <si>
    <t xml:space="preserve">Pasar Bandar </t>
  </si>
  <si>
    <t>ITEM</t>
  </si>
  <si>
    <t>JUMLAH</t>
  </si>
  <si>
    <t>HARGA</t>
  </si>
  <si>
    <t>TOTAL</t>
  </si>
  <si>
    <t>SATUAN</t>
  </si>
  <si>
    <t>PRINT ADVERTISING</t>
  </si>
  <si>
    <t>CETAK MMT NAMA TOKO</t>
  </si>
  <si>
    <t>RINCIAN NAMA TOKO DAN UKURAN DI SHEET MMT</t>
  </si>
  <si>
    <t>total</t>
  </si>
  <si>
    <t>VYNIL NAMA TOKO</t>
  </si>
  <si>
    <t>PASAR RANDUGUNTING</t>
  </si>
  <si>
    <t>PASAR SRAGI</t>
  </si>
  <si>
    <t>BU ISTI</t>
  </si>
  <si>
    <t>RANDUDONGKAL</t>
  </si>
  <si>
    <t>RINCIAN UKURAN DAN BIAYA PER PSK DI SHEET KEROBONG</t>
  </si>
  <si>
    <t>PAPAN NAMA PASAR (PNP)</t>
  </si>
  <si>
    <t>BRANDING PKK PSR SUBUH</t>
  </si>
  <si>
    <r>
      <t xml:space="preserve">HARGA TOTAL MATERIAL DAN PAJAK IJIN REKLAME </t>
    </r>
    <r>
      <rPr>
        <b/>
        <sz val="11"/>
        <color indexed="8"/>
        <rFont val="Calibri"/>
        <family val="2"/>
      </rPr>
      <t xml:space="preserve">1 TAHUN </t>
    </r>
  </si>
  <si>
    <t xml:space="preserve">BRANDING KEROMBONG PKK </t>
  </si>
  <si>
    <t>SISI</t>
  </si>
  <si>
    <t xml:space="preserve">BIAYA INFRABOARD DAN STIKER </t>
  </si>
  <si>
    <t>BELAKANG</t>
  </si>
  <si>
    <t>SAMPING</t>
  </si>
  <si>
    <t>NDC BENDED TCA UNTUK MT LOKAL</t>
  </si>
  <si>
    <t>DJONI RIYANTO</t>
  </si>
  <si>
    <t>LTA MART</t>
  </si>
  <si>
    <t>MUTIRA CAHAYA MEJASEM</t>
  </si>
  <si>
    <t>MUTIRA CAHAYA SLAWI</t>
  </si>
  <si>
    <t xml:space="preserve">BASA BANJARAN </t>
  </si>
  <si>
    <t xml:space="preserve">KITA </t>
  </si>
  <si>
    <t>MAJU SWALAYAN</t>
  </si>
  <si>
    <t>WARAS SWALAYAN</t>
  </si>
  <si>
    <t>BASA PEMALANG</t>
  </si>
  <si>
    <t>TCA 65</t>
  </si>
  <si>
    <t>krtn</t>
  </si>
  <si>
    <t>BANJARSARI</t>
  </si>
  <si>
    <t>PETARUKAN</t>
  </si>
  <si>
    <t xml:space="preserve">PASAR PEPEDAN </t>
  </si>
  <si>
    <t>PASAR MEJASEM</t>
  </si>
  <si>
    <t>RINCIAN AKTIFITAS PROMOSI DAN KEBUTUHAN BIAYA LPAP AGUSTUS 2020</t>
  </si>
  <si>
    <t>PERALATAN KERJA MD BARU</t>
  </si>
  <si>
    <t xml:space="preserve">GUNTAKER </t>
  </si>
  <si>
    <t>SADLE BAG (TAS POS)</t>
  </si>
  <si>
    <t>TOKO BU TIWI</t>
  </si>
  <si>
    <t>PASAR LARANGAN BREBES</t>
  </si>
  <si>
    <t>TOKO H.PURWANTO</t>
  </si>
  <si>
    <t>PASAR LEBAK SIU</t>
  </si>
  <si>
    <t>TOKO HJ DURIYAH</t>
  </si>
  <si>
    <t>BU MASRI</t>
  </si>
  <si>
    <t>BU ROMLAH</t>
  </si>
  <si>
    <t xml:space="preserve">TOKO SINYO </t>
  </si>
  <si>
    <t>SITANGGAL</t>
  </si>
  <si>
    <t>TOKO AGUS LANCAR</t>
  </si>
  <si>
    <t>EVI BUSANA</t>
  </si>
  <si>
    <t>PASAR KAJEN</t>
  </si>
  <si>
    <t>HALIMAH SOSIS &amp; PISANG</t>
  </si>
  <si>
    <t>BU IKLIMAH</t>
  </si>
  <si>
    <t>DWI (HP 085225196939)</t>
  </si>
  <si>
    <t>RINCIAN AKTIFITAS PROMOSI LPAP AGUSTUS 2020</t>
  </si>
  <si>
    <t>ASTUTI</t>
  </si>
  <si>
    <t>PASAR WONOPRINGGO</t>
  </si>
  <si>
    <t xml:space="preserve">AHMAD </t>
  </si>
  <si>
    <t>BU MUS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</si>
</sst>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33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98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19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2" fillId="21" borderId="0" xfId="0" applyFont="1" applyFill="1"/>
    <xf numFmtId="0" fontId="23" fillId="21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41" fontId="24" fillId="0" borderId="19" xfId="28" applyFont="1" applyFill="1" applyBorder="1" applyAlignment="1">
      <alignment horizontal="center"/>
    </xf>
    <xf numFmtId="41" fontId="24" fillId="0" borderId="10" xfId="28" applyFont="1" applyFill="1" applyBorder="1" applyAlignment="1">
      <alignment horizontal="center"/>
    </xf>
    <xf numFmtId="0" fontId="25" fillId="0" borderId="19" xfId="43" applyFont="1" applyFill="1" applyBorder="1"/>
    <xf numFmtId="0" fontId="25" fillId="0" borderId="10" xfId="43" applyFont="1" applyFill="1" applyBorder="1"/>
    <xf numFmtId="0" fontId="26" fillId="0" borderId="10" xfId="45" applyFont="1" applyFill="1" applyBorder="1"/>
    <xf numFmtId="0" fontId="31" fillId="0" borderId="0" xfId="0" applyFont="1" applyFill="1"/>
    <xf numFmtId="0" fontId="32" fillId="0" borderId="0" xfId="0" applyFont="1" applyFill="1" applyBorder="1"/>
    <xf numFmtId="0" fontId="26" fillId="0" borderId="0" xfId="0" applyFont="1" applyFill="1" applyBorder="1"/>
    <xf numFmtId="41" fontId="31" fillId="0" borderId="0" xfId="28" applyFont="1" applyFill="1"/>
    <xf numFmtId="41" fontId="26" fillId="0" borderId="0" xfId="28" applyFont="1" applyFill="1"/>
    <xf numFmtId="0" fontId="26" fillId="0" borderId="10" xfId="0" applyFont="1" applyFill="1" applyBorder="1"/>
    <xf numFmtId="41" fontId="26" fillId="0" borderId="10" xfId="28" applyFont="1" applyFill="1" applyBorder="1"/>
    <xf numFmtId="0" fontId="31" fillId="0" borderId="10" xfId="0" applyFont="1" applyFill="1" applyBorder="1"/>
    <xf numFmtId="165" fontId="31" fillId="0" borderId="10" xfId="0" applyNumberFormat="1" applyFont="1" applyFill="1" applyBorder="1"/>
    <xf numFmtId="0" fontId="31" fillId="0" borderId="10" xfId="0" applyNumberFormat="1" applyFont="1" applyFill="1" applyBorder="1" applyAlignment="1" applyProtection="1"/>
    <xf numFmtId="0" fontId="26" fillId="0" borderId="10" xfId="0" applyFont="1" applyFill="1" applyBorder="1" applyAlignment="1">
      <alignment horizontal="center"/>
    </xf>
    <xf numFmtId="166" fontId="31" fillId="0" borderId="10" xfId="0" applyNumberFormat="1" applyFont="1" applyFill="1" applyBorder="1" applyAlignment="1">
      <alignment horizontal="center"/>
    </xf>
    <xf numFmtId="0" fontId="31" fillId="0" borderId="10" xfId="0" applyNumberFormat="1" applyFont="1" applyFill="1" applyBorder="1" applyAlignment="1" applyProtection="1">
      <alignment horizontal="right" vertical="center"/>
    </xf>
    <xf numFmtId="166" fontId="31" fillId="0" borderId="10" xfId="0" applyNumberFormat="1" applyFont="1" applyFill="1" applyBorder="1" applyAlignment="1"/>
    <xf numFmtId="41" fontId="31" fillId="0" borderId="10" xfId="28" applyFont="1" applyFill="1" applyBorder="1" applyAlignment="1" applyProtection="1">
      <alignment vertical="center"/>
    </xf>
    <xf numFmtId="0" fontId="31" fillId="0" borderId="10" xfId="0" applyNumberFormat="1" applyFont="1" applyFill="1" applyBorder="1" applyAlignment="1" applyProtection="1">
      <alignment vertical="center"/>
    </xf>
    <xf numFmtId="41" fontId="31" fillId="0" borderId="10" xfId="0" applyNumberFormat="1" applyFont="1" applyFill="1" applyBorder="1" applyAlignment="1" applyProtection="1">
      <alignment vertical="center"/>
    </xf>
    <xf numFmtId="41" fontId="31" fillId="0" borderId="10" xfId="28" applyFont="1" applyFill="1" applyBorder="1" applyAlignment="1"/>
    <xf numFmtId="0" fontId="31" fillId="20" borderId="10" xfId="0" applyFont="1" applyFill="1" applyBorder="1"/>
    <xf numFmtId="0" fontId="20" fillId="0" borderId="0" xfId="0" applyFont="1" applyBorder="1"/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/>
    <xf numFmtId="41" fontId="30" fillId="0" borderId="0" xfId="28" applyFont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41" fontId="0" fillId="0" borderId="0" xfId="28" applyFont="1"/>
    <xf numFmtId="41" fontId="0" fillId="0" borderId="0" xfId="0" applyNumberFormat="1"/>
    <xf numFmtId="0" fontId="26" fillId="0" borderId="10" xfId="0" applyNumberFormat="1" applyFont="1" applyFill="1" applyBorder="1" applyAlignment="1" applyProtection="1">
      <alignment horizontal="center" vertical="center"/>
    </xf>
    <xf numFmtId="41" fontId="21" fillId="18" borderId="19" xfId="28" applyFont="1" applyFill="1" applyBorder="1"/>
    <xf numFmtId="0" fontId="26" fillId="0" borderId="10" xfId="0" applyNumberFormat="1" applyFont="1" applyFill="1" applyBorder="1" applyAlignment="1" applyProtection="1">
      <alignment horizontal="center" vertical="center"/>
    </xf>
    <xf numFmtId="0" fontId="31" fillId="22" borderId="10" xfId="0" applyFont="1" applyFill="1" applyBorder="1"/>
    <xf numFmtId="0" fontId="31" fillId="23" borderId="10" xfId="0" applyFont="1" applyFill="1" applyBorder="1"/>
    <xf numFmtId="0" fontId="31" fillId="24" borderId="10" xfId="0" applyFont="1" applyFill="1" applyBorder="1"/>
    <xf numFmtId="0" fontId="31" fillId="0" borderId="10" xfId="0" applyNumberFormat="1" applyFont="1" applyFill="1" applyBorder="1" applyAlignment="1" applyProtection="1">
      <alignment horizontal="center" vertical="center"/>
    </xf>
    <xf numFmtId="0" fontId="26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6" fillId="0" borderId="10" xfId="0" applyNumberFormat="1" applyFont="1" applyBorder="1"/>
    <xf numFmtId="41" fontId="26" fillId="23" borderId="10" xfId="28" applyFont="1" applyFill="1" applyBorder="1"/>
    <xf numFmtId="41" fontId="26" fillId="22" borderId="10" xfId="28" applyFont="1" applyFill="1" applyBorder="1"/>
    <xf numFmtId="41" fontId="26" fillId="24" borderId="10" xfId="28" applyFont="1" applyFill="1" applyBorder="1"/>
    <xf numFmtId="41" fontId="31" fillId="0" borderId="10" xfId="28" applyFont="1" applyFill="1" applyBorder="1" applyAlignment="1" applyProtection="1">
      <alignment horizontal="center" vertical="center"/>
    </xf>
    <xf numFmtId="41" fontId="31" fillId="0" borderId="11" xfId="28" applyFont="1" applyFill="1" applyBorder="1" applyAlignment="1" applyProtection="1">
      <alignment vertical="center"/>
    </xf>
    <xf numFmtId="0" fontId="31" fillId="0" borderId="12" xfId="0" applyFont="1" applyFill="1" applyBorder="1"/>
    <xf numFmtId="41" fontId="32" fillId="0" borderId="19" xfId="28" applyFont="1" applyFill="1" applyBorder="1"/>
    <xf numFmtId="0" fontId="26" fillId="0" borderId="10" xfId="0" applyNumberFormat="1" applyFont="1" applyFill="1" applyBorder="1" applyAlignment="1" applyProtection="1">
      <alignment horizontal="center" vertic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6" fillId="0" borderId="20" xfId="0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center" vertical="center"/>
    </xf>
    <xf numFmtId="0" fontId="32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41" fontId="26" fillId="0" borderId="19" xfId="28" applyFont="1" applyFill="1" applyBorder="1"/>
    <xf numFmtId="0" fontId="31" fillId="18" borderId="10" xfId="0" applyFont="1" applyFill="1" applyBorder="1"/>
    <xf numFmtId="41" fontId="26" fillId="18" borderId="19" xfId="28" applyFont="1" applyFill="1" applyBorder="1"/>
    <xf numFmtId="166" fontId="31" fillId="20" borderId="10" xfId="0" applyNumberFormat="1" applyFont="1" applyFill="1" applyBorder="1" applyAlignme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C1" zoomScale="90" zoomScaleNormal="90" workbookViewId="0">
      <selection activeCell="I21" sqref="I21"/>
    </sheetView>
  </sheetViews>
  <sheetFormatPr defaultRowHeight="15"/>
  <cols>
    <col min="1" max="1" width="3.42578125" customWidth="1"/>
    <col min="2" max="2" width="37.85546875" customWidth="1"/>
    <col min="3" max="3" width="10.28515625" customWidth="1"/>
    <col min="4" max="4" width="28" bestFit="1" customWidth="1"/>
    <col min="5" max="5" width="7.28515625" customWidth="1"/>
    <col min="6" max="6" width="8.42578125" bestFit="1" customWidth="1"/>
    <col min="7" max="7" width="9.7109375" bestFit="1" customWidth="1"/>
    <col min="8" max="8" width="7.5703125" customWidth="1"/>
    <col min="9" max="9" width="9.5703125" bestFit="1" customWidth="1"/>
    <col min="10" max="10" width="12.5703125" customWidth="1"/>
    <col min="11" max="11" width="16.140625" bestFit="1" customWidth="1"/>
    <col min="12" max="12" width="68.28515625" customWidth="1"/>
    <col min="13" max="13" width="11.140625" bestFit="1" customWidth="1"/>
  </cols>
  <sheetData>
    <row r="1" spans="1:13" ht="18.75">
      <c r="A1" s="30"/>
      <c r="B1" s="31" t="s">
        <v>55</v>
      </c>
      <c r="C1" s="32"/>
      <c r="D1" s="30"/>
      <c r="E1" s="30"/>
      <c r="F1" s="30"/>
      <c r="G1" s="30"/>
      <c r="H1" s="30"/>
      <c r="I1" s="30"/>
      <c r="J1" s="33"/>
      <c r="K1" s="34"/>
      <c r="L1" s="30"/>
    </row>
    <row r="2" spans="1:13">
      <c r="A2" s="35" t="s">
        <v>2</v>
      </c>
      <c r="B2" s="35" t="s">
        <v>0</v>
      </c>
      <c r="C2" s="35" t="s">
        <v>3</v>
      </c>
      <c r="D2" s="35" t="s">
        <v>4</v>
      </c>
      <c r="E2" s="35" t="s">
        <v>16</v>
      </c>
      <c r="F2" s="35" t="s">
        <v>17</v>
      </c>
      <c r="G2" s="84" t="s">
        <v>5</v>
      </c>
      <c r="H2" s="84"/>
      <c r="I2" s="35" t="s">
        <v>18</v>
      </c>
      <c r="J2" s="36" t="s">
        <v>6</v>
      </c>
      <c r="K2" s="36" t="s">
        <v>19</v>
      </c>
      <c r="L2" s="35" t="s">
        <v>1</v>
      </c>
    </row>
    <row r="3" spans="1:13">
      <c r="A3" s="35"/>
      <c r="B3" s="35"/>
      <c r="C3" s="35"/>
      <c r="D3" s="35"/>
      <c r="E3" s="35"/>
      <c r="F3" s="35"/>
      <c r="G3" s="35" t="s">
        <v>7</v>
      </c>
      <c r="H3" s="35" t="s">
        <v>8</v>
      </c>
      <c r="I3" s="35" t="s">
        <v>20</v>
      </c>
      <c r="J3" s="36"/>
      <c r="K3" s="36"/>
      <c r="L3" s="35"/>
    </row>
    <row r="4" spans="1:13">
      <c r="A4" s="37">
        <v>1</v>
      </c>
      <c r="B4" s="48" t="s">
        <v>21</v>
      </c>
      <c r="C4" s="38">
        <v>44044</v>
      </c>
      <c r="D4" s="39" t="s">
        <v>22</v>
      </c>
      <c r="E4" s="40"/>
      <c r="F4" s="41"/>
      <c r="G4" s="42"/>
      <c r="H4" s="42"/>
      <c r="I4" s="41"/>
      <c r="J4" s="43">
        <v>1035000</v>
      </c>
      <c r="K4" s="36"/>
      <c r="L4" s="37" t="s">
        <v>23</v>
      </c>
    </row>
    <row r="5" spans="1:13">
      <c r="A5" s="37"/>
      <c r="B5" s="37"/>
      <c r="C5" s="37"/>
      <c r="D5" s="85" t="s">
        <v>10</v>
      </c>
      <c r="E5" s="85"/>
      <c r="F5" s="85"/>
      <c r="G5" s="85"/>
      <c r="H5" s="85"/>
      <c r="I5" s="85"/>
      <c r="J5" s="85"/>
      <c r="K5" s="97">
        <v>1035000</v>
      </c>
      <c r="L5" s="37"/>
    </row>
    <row r="6" spans="1:13">
      <c r="A6" s="37">
        <v>2</v>
      </c>
      <c r="B6" s="63" t="s">
        <v>32</v>
      </c>
      <c r="C6" s="38">
        <v>44044</v>
      </c>
      <c r="D6" s="45" t="s">
        <v>29</v>
      </c>
      <c r="E6" s="45"/>
      <c r="F6" s="45">
        <v>10</v>
      </c>
      <c r="G6" s="45"/>
      <c r="H6" s="45"/>
      <c r="I6" s="44">
        <v>150000</v>
      </c>
      <c r="J6" s="46">
        <f t="shared" ref="J6:J8" si="0">F6*I6</f>
        <v>1500000</v>
      </c>
      <c r="K6" s="47"/>
      <c r="L6" s="37" t="s">
        <v>30</v>
      </c>
    </row>
    <row r="7" spans="1:13">
      <c r="A7" s="37"/>
      <c r="B7" s="37"/>
      <c r="C7" s="38"/>
      <c r="D7" s="45" t="s">
        <v>51</v>
      </c>
      <c r="E7" s="45"/>
      <c r="F7" s="45">
        <v>10</v>
      </c>
      <c r="G7" s="45"/>
      <c r="H7" s="45"/>
      <c r="I7" s="44">
        <v>150000</v>
      </c>
      <c r="J7" s="46">
        <f t="shared" si="0"/>
        <v>1500000</v>
      </c>
      <c r="K7" s="47"/>
      <c r="L7" s="37"/>
    </row>
    <row r="8" spans="1:13">
      <c r="A8" s="37"/>
      <c r="B8" s="37"/>
      <c r="C8" s="38"/>
      <c r="D8" s="45" t="s">
        <v>52</v>
      </c>
      <c r="E8" s="45"/>
      <c r="F8" s="45">
        <v>10</v>
      </c>
      <c r="G8" s="45"/>
      <c r="H8" s="45"/>
      <c r="I8" s="44">
        <v>150000</v>
      </c>
      <c r="J8" s="46">
        <f t="shared" si="0"/>
        <v>1500000</v>
      </c>
      <c r="K8" s="47"/>
      <c r="L8" s="37"/>
    </row>
    <row r="9" spans="1:13">
      <c r="A9" s="37"/>
      <c r="B9" s="37"/>
      <c r="C9" s="37"/>
      <c r="D9" s="80" t="s">
        <v>10</v>
      </c>
      <c r="E9" s="81"/>
      <c r="F9" s="81"/>
      <c r="G9" s="81"/>
      <c r="H9" s="81"/>
      <c r="I9" s="81"/>
      <c r="J9" s="82"/>
      <c r="K9" s="71">
        <f>SUM(J6:J8)</f>
        <v>4500000</v>
      </c>
      <c r="L9" s="37"/>
    </row>
    <row r="10" spans="1:13">
      <c r="A10" s="37">
        <v>3</v>
      </c>
      <c r="B10" s="64" t="s">
        <v>31</v>
      </c>
      <c r="C10" s="38">
        <v>44044</v>
      </c>
      <c r="D10" s="45" t="s">
        <v>53</v>
      </c>
      <c r="E10" s="59"/>
      <c r="F10" s="59"/>
      <c r="G10" s="65">
        <v>5</v>
      </c>
      <c r="H10" s="65">
        <v>1.5</v>
      </c>
      <c r="I10" s="59"/>
      <c r="J10" s="44">
        <v>8475000</v>
      </c>
      <c r="K10" s="36"/>
      <c r="L10" s="37" t="s">
        <v>33</v>
      </c>
    </row>
    <row r="11" spans="1:13">
      <c r="A11" s="37"/>
      <c r="B11" s="37"/>
      <c r="C11" s="37"/>
      <c r="D11" s="45" t="s">
        <v>54</v>
      </c>
      <c r="E11" s="59"/>
      <c r="F11" s="59"/>
      <c r="G11" s="65">
        <v>4</v>
      </c>
      <c r="H11" s="65">
        <v>1.5</v>
      </c>
      <c r="I11" s="59"/>
      <c r="J11" s="44">
        <v>7000000</v>
      </c>
      <c r="K11" s="36"/>
      <c r="L11" s="37" t="s">
        <v>33</v>
      </c>
    </row>
    <row r="12" spans="1:13">
      <c r="A12" s="37"/>
      <c r="B12" s="37"/>
      <c r="C12" s="37"/>
      <c r="D12" s="45"/>
      <c r="E12" s="59"/>
      <c r="F12" s="59"/>
      <c r="G12" s="65"/>
      <c r="H12" s="65"/>
      <c r="I12" s="59"/>
      <c r="J12" s="44"/>
      <c r="K12" s="73">
        <f>SUM(J10:J11)</f>
        <v>15475000</v>
      </c>
      <c r="L12" s="37"/>
      <c r="M12" s="58"/>
    </row>
    <row r="13" spans="1:13">
      <c r="A13" s="37">
        <v>4</v>
      </c>
      <c r="B13" s="62" t="s">
        <v>39</v>
      </c>
      <c r="C13" s="38">
        <v>44044</v>
      </c>
      <c r="D13" s="45" t="s">
        <v>40</v>
      </c>
      <c r="E13" s="59" t="s">
        <v>49</v>
      </c>
      <c r="F13" s="65">
        <v>4</v>
      </c>
      <c r="G13" s="65">
        <f>F13*36</f>
        <v>144</v>
      </c>
      <c r="H13" s="65"/>
      <c r="I13" s="74">
        <v>88500</v>
      </c>
      <c r="J13" s="44">
        <f>I13*F13</f>
        <v>354000</v>
      </c>
      <c r="K13" s="36"/>
      <c r="L13" s="37"/>
    </row>
    <row r="14" spans="1:13">
      <c r="A14" s="37"/>
      <c r="B14" s="37"/>
      <c r="C14" s="37"/>
      <c r="D14" s="45" t="s">
        <v>41</v>
      </c>
      <c r="E14" s="78"/>
      <c r="F14" s="65">
        <v>2</v>
      </c>
      <c r="G14" s="65">
        <f t="shared" ref="G14:G21" si="1">F14*36</f>
        <v>72</v>
      </c>
      <c r="H14" s="65"/>
      <c r="I14" s="74">
        <v>88500</v>
      </c>
      <c r="J14" s="44">
        <f t="shared" ref="J14:J21" si="2">I14*F14</f>
        <v>177000</v>
      </c>
      <c r="K14" s="36"/>
      <c r="L14" s="37"/>
    </row>
    <row r="15" spans="1:13">
      <c r="A15" s="37"/>
      <c r="B15" s="37"/>
      <c r="C15" s="37"/>
      <c r="D15" s="45" t="s">
        <v>42</v>
      </c>
      <c r="E15" s="59"/>
      <c r="F15" s="65">
        <v>2</v>
      </c>
      <c r="G15" s="65">
        <f t="shared" si="1"/>
        <v>72</v>
      </c>
      <c r="H15" s="65"/>
      <c r="I15" s="74">
        <v>88500</v>
      </c>
      <c r="J15" s="44">
        <f t="shared" si="2"/>
        <v>177000</v>
      </c>
      <c r="K15" s="36"/>
      <c r="L15" s="37"/>
    </row>
    <row r="16" spans="1:13">
      <c r="A16" s="37"/>
      <c r="B16" s="37"/>
      <c r="C16" s="37"/>
      <c r="D16" s="45" t="s">
        <v>43</v>
      </c>
      <c r="E16" s="59"/>
      <c r="F16" s="65">
        <v>2</v>
      </c>
      <c r="G16" s="65">
        <f t="shared" si="1"/>
        <v>72</v>
      </c>
      <c r="H16" s="65"/>
      <c r="I16" s="74">
        <v>88500</v>
      </c>
      <c r="J16" s="44">
        <f t="shared" si="2"/>
        <v>177000</v>
      </c>
      <c r="K16" s="36"/>
      <c r="L16" s="37"/>
    </row>
    <row r="17" spans="1:12">
      <c r="A17" s="37"/>
      <c r="B17" s="37"/>
      <c r="C17" s="37"/>
      <c r="D17" s="45" t="s">
        <v>44</v>
      </c>
      <c r="E17" s="59"/>
      <c r="F17" s="65">
        <v>2</v>
      </c>
      <c r="G17" s="65">
        <f t="shared" si="1"/>
        <v>72</v>
      </c>
      <c r="H17" s="65"/>
      <c r="I17" s="74">
        <v>88500</v>
      </c>
      <c r="J17" s="44">
        <f t="shared" si="2"/>
        <v>177000</v>
      </c>
      <c r="K17" s="36"/>
      <c r="L17" s="37"/>
    </row>
    <row r="18" spans="1:12">
      <c r="A18" s="37"/>
      <c r="B18" s="37"/>
      <c r="C18" s="37"/>
      <c r="D18" s="45" t="s">
        <v>45</v>
      </c>
      <c r="E18" s="59"/>
      <c r="F18" s="65">
        <v>2</v>
      </c>
      <c r="G18" s="65">
        <f t="shared" si="1"/>
        <v>72</v>
      </c>
      <c r="H18" s="65"/>
      <c r="I18" s="74">
        <v>88500</v>
      </c>
      <c r="J18" s="44">
        <f t="shared" si="2"/>
        <v>177000</v>
      </c>
      <c r="K18" s="36"/>
      <c r="L18" s="37"/>
    </row>
    <row r="19" spans="1:12">
      <c r="A19" s="37"/>
      <c r="B19" s="37"/>
      <c r="C19" s="37"/>
      <c r="D19" s="45" t="s">
        <v>46</v>
      </c>
      <c r="E19" s="59"/>
      <c r="F19" s="65">
        <v>2</v>
      </c>
      <c r="G19" s="65">
        <f t="shared" si="1"/>
        <v>72</v>
      </c>
      <c r="H19" s="65"/>
      <c r="I19" s="74">
        <v>88500</v>
      </c>
      <c r="J19" s="44">
        <f t="shared" si="2"/>
        <v>177000</v>
      </c>
      <c r="K19" s="36"/>
      <c r="L19" s="37"/>
    </row>
    <row r="20" spans="1:12">
      <c r="A20" s="37"/>
      <c r="B20" s="37"/>
      <c r="C20" s="37"/>
      <c r="D20" s="45" t="s">
        <v>47</v>
      </c>
      <c r="E20" s="59"/>
      <c r="F20" s="65">
        <v>2</v>
      </c>
      <c r="G20" s="65">
        <f t="shared" si="1"/>
        <v>72</v>
      </c>
      <c r="H20" s="65"/>
      <c r="I20" s="74">
        <v>88500</v>
      </c>
      <c r="J20" s="44">
        <f t="shared" si="2"/>
        <v>177000</v>
      </c>
      <c r="K20" s="36"/>
      <c r="L20" s="37"/>
    </row>
    <row r="21" spans="1:12">
      <c r="A21" s="37"/>
      <c r="B21" s="37"/>
      <c r="C21" s="37"/>
      <c r="D21" s="45" t="s">
        <v>48</v>
      </c>
      <c r="E21" s="59"/>
      <c r="F21" s="65">
        <v>2</v>
      </c>
      <c r="G21" s="65">
        <f t="shared" si="1"/>
        <v>72</v>
      </c>
      <c r="H21" s="65"/>
      <c r="I21" s="74">
        <v>88500</v>
      </c>
      <c r="J21" s="44">
        <f t="shared" si="2"/>
        <v>177000</v>
      </c>
      <c r="K21" s="36"/>
      <c r="L21" s="37"/>
    </row>
    <row r="22" spans="1:12">
      <c r="A22" s="37"/>
      <c r="B22" s="37"/>
      <c r="C22" s="37"/>
      <c r="D22" s="45"/>
      <c r="E22" s="59"/>
      <c r="F22" s="59">
        <f>SUM(F13:F21)</f>
        <v>20</v>
      </c>
      <c r="G22" s="61" t="s">
        <v>50</v>
      </c>
      <c r="H22" s="65"/>
      <c r="I22" s="59"/>
      <c r="J22" s="75"/>
      <c r="K22" s="72">
        <f>SUM(J13:J21)</f>
        <v>1770000</v>
      </c>
      <c r="L22" s="76"/>
    </row>
    <row r="23" spans="1:12">
      <c r="A23" s="37">
        <v>5</v>
      </c>
      <c r="B23" s="95" t="s">
        <v>56</v>
      </c>
      <c r="C23" s="38">
        <v>44044</v>
      </c>
      <c r="D23" s="45" t="s">
        <v>57</v>
      </c>
      <c r="E23" s="79"/>
      <c r="F23" s="65">
        <v>1</v>
      </c>
      <c r="G23" s="79"/>
      <c r="H23" s="65"/>
      <c r="I23" s="79"/>
      <c r="J23" s="75">
        <v>300000</v>
      </c>
      <c r="K23" s="94"/>
      <c r="L23" s="76"/>
    </row>
    <row r="24" spans="1:12">
      <c r="A24" s="37"/>
      <c r="B24" s="37"/>
      <c r="C24" s="37"/>
      <c r="D24" s="45" t="s">
        <v>58</v>
      </c>
      <c r="E24" s="79"/>
      <c r="F24" s="65">
        <v>1</v>
      </c>
      <c r="G24" s="79"/>
      <c r="H24" s="65"/>
      <c r="I24" s="79"/>
      <c r="J24" s="75">
        <v>300000</v>
      </c>
      <c r="K24" s="94"/>
      <c r="L24" s="76"/>
    </row>
    <row r="25" spans="1:12">
      <c r="A25" s="37"/>
      <c r="B25" s="37"/>
      <c r="C25" s="37"/>
      <c r="D25" s="45"/>
      <c r="E25" s="79"/>
      <c r="F25" s="79"/>
      <c r="G25" s="79"/>
      <c r="H25" s="65"/>
      <c r="I25" s="79"/>
      <c r="J25" s="75"/>
      <c r="K25" s="96">
        <f>SUM(J23:J24)</f>
        <v>600000</v>
      </c>
      <c r="L25" s="76"/>
    </row>
    <row r="26" spans="1:12">
      <c r="A26" s="37"/>
      <c r="B26" s="37"/>
      <c r="C26" s="37"/>
      <c r="D26" s="45"/>
      <c r="E26" s="79"/>
      <c r="F26" s="79"/>
      <c r="G26" s="79"/>
      <c r="H26" s="65"/>
      <c r="I26" s="79"/>
      <c r="J26" s="75"/>
      <c r="K26" s="94"/>
      <c r="L26" s="76"/>
    </row>
    <row r="27" spans="1:12" ht="18.75">
      <c r="A27" s="37"/>
      <c r="B27" s="83" t="s">
        <v>9</v>
      </c>
      <c r="C27" s="83"/>
      <c r="D27" s="83"/>
      <c r="E27" s="83"/>
      <c r="F27" s="83"/>
      <c r="G27" s="83"/>
      <c r="H27" s="83"/>
      <c r="I27" s="83"/>
      <c r="J27" s="83"/>
      <c r="K27" s="77">
        <f>K5+K9+K12+K22+K25</f>
        <v>23380000</v>
      </c>
      <c r="L27" s="37"/>
    </row>
    <row r="28" spans="1:12">
      <c r="K28" s="58"/>
      <c r="L28" s="57"/>
    </row>
    <row r="29" spans="1:12">
      <c r="K29" s="57"/>
      <c r="L29" s="58"/>
    </row>
    <row r="30" spans="1:12">
      <c r="K30" s="58"/>
    </row>
  </sheetData>
  <mergeCells count="4">
    <mergeCell ref="D9:J9"/>
    <mergeCell ref="B27:J27"/>
    <mergeCell ref="G2:H2"/>
    <mergeCell ref="D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"/>
  <sheetViews>
    <sheetView zoomScale="80" zoomScaleNormal="80" workbookViewId="0">
      <selection activeCell="E17" sqref="E17"/>
    </sheetView>
  </sheetViews>
  <sheetFormatPr defaultRowHeight="12.75"/>
  <cols>
    <col min="1" max="1" width="6.42578125" style="6" customWidth="1"/>
    <col min="2" max="2" width="22.85546875" style="6" customWidth="1"/>
    <col min="3" max="3" width="9.28515625" style="6" customWidth="1"/>
    <col min="4" max="4" width="36.85546875" style="6" customWidth="1"/>
    <col min="5" max="5" width="34" style="6" customWidth="1"/>
    <col min="6" max="6" width="9.28515625" style="6" bestFit="1" customWidth="1"/>
    <col min="7" max="7" width="6.42578125" style="6" bestFit="1" customWidth="1"/>
    <col min="8" max="8" width="10.85546875" style="7" bestFit="1" customWidth="1"/>
    <col min="9" max="9" width="14.5703125" style="6" bestFit="1" customWidth="1"/>
    <col min="10" max="10" width="12" style="7" bestFit="1" customWidth="1"/>
    <col min="11" max="11" width="13.7109375" style="8" bestFit="1" customWidth="1"/>
    <col min="12" max="12" width="30.140625" style="6" bestFit="1" customWidth="1"/>
    <col min="13" max="16384" width="9.140625" style="6"/>
  </cols>
  <sheetData>
    <row r="1" spans="1:12" s="22" customFormat="1" ht="15.75">
      <c r="A1" s="20" t="s">
        <v>74</v>
      </c>
      <c r="B1" s="21"/>
      <c r="C1" s="20"/>
      <c r="D1" s="21"/>
      <c r="H1" s="23"/>
      <c r="J1" s="23"/>
      <c r="K1" s="24"/>
    </row>
    <row r="2" spans="1:12">
      <c r="A2" s="90" t="s">
        <v>2</v>
      </c>
      <c r="B2" s="90" t="s">
        <v>0</v>
      </c>
      <c r="C2" s="90" t="s">
        <v>3</v>
      </c>
      <c r="D2" s="90" t="s">
        <v>4</v>
      </c>
      <c r="E2" s="90" t="s">
        <v>11</v>
      </c>
      <c r="F2" s="92" t="s">
        <v>5</v>
      </c>
      <c r="G2" s="93"/>
      <c r="H2" s="86" t="s">
        <v>13</v>
      </c>
      <c r="I2" s="88" t="s">
        <v>12</v>
      </c>
      <c r="J2" s="86" t="s">
        <v>6</v>
      </c>
      <c r="K2" s="86" t="s">
        <v>9</v>
      </c>
      <c r="L2" s="90" t="s">
        <v>1</v>
      </c>
    </row>
    <row r="3" spans="1:12" ht="13.5" thickBot="1">
      <c r="A3" s="91"/>
      <c r="B3" s="91"/>
      <c r="C3" s="91"/>
      <c r="D3" s="91"/>
      <c r="E3" s="91"/>
      <c r="F3" s="9" t="s">
        <v>7</v>
      </c>
      <c r="G3" s="9" t="s">
        <v>8</v>
      </c>
      <c r="H3" s="87"/>
      <c r="I3" s="89"/>
      <c r="J3" s="87"/>
      <c r="K3" s="87"/>
      <c r="L3" s="91"/>
    </row>
    <row r="4" spans="1:12" ht="15">
      <c r="A4" s="10">
        <v>1</v>
      </c>
      <c r="B4" s="3" t="s">
        <v>25</v>
      </c>
      <c r="C4" s="4">
        <v>44064</v>
      </c>
      <c r="D4" s="27" t="s">
        <v>59</v>
      </c>
      <c r="E4" s="11" t="s">
        <v>60</v>
      </c>
      <c r="F4" s="2">
        <v>2.5</v>
      </c>
      <c r="G4" s="2">
        <v>0.6</v>
      </c>
      <c r="H4" s="25">
        <f>F4*G4</f>
        <v>1.5</v>
      </c>
      <c r="I4" s="5">
        <v>24000</v>
      </c>
      <c r="J4" s="12">
        <f>H4*I4</f>
        <v>36000</v>
      </c>
      <c r="K4" s="13"/>
      <c r="L4" s="14"/>
    </row>
    <row r="5" spans="1:12" ht="15">
      <c r="A5" s="15">
        <v>2</v>
      </c>
      <c r="B5" s="16"/>
      <c r="C5" s="4">
        <v>44064</v>
      </c>
      <c r="D5" s="28" t="s">
        <v>61</v>
      </c>
      <c r="E5" s="17" t="s">
        <v>62</v>
      </c>
      <c r="F5" s="1">
        <v>3</v>
      </c>
      <c r="G5" s="1">
        <v>1.2</v>
      </c>
      <c r="H5" s="26">
        <f>F5*G5</f>
        <v>3.5999999999999996</v>
      </c>
      <c r="I5" s="5">
        <v>24000</v>
      </c>
      <c r="J5" s="12">
        <f>H5*I5</f>
        <v>86399.999999999985</v>
      </c>
      <c r="K5" s="18"/>
      <c r="L5" s="15"/>
    </row>
    <row r="6" spans="1:12" ht="15">
      <c r="A6" s="15">
        <v>3</v>
      </c>
      <c r="B6" s="16"/>
      <c r="C6" s="4">
        <v>44068</v>
      </c>
      <c r="D6" s="28" t="s">
        <v>63</v>
      </c>
      <c r="E6" s="17" t="s">
        <v>26</v>
      </c>
      <c r="F6" s="1">
        <v>3</v>
      </c>
      <c r="G6" s="1">
        <v>0.5</v>
      </c>
      <c r="H6" s="26">
        <f t="shared" ref="H6:H18" si="0">F6*G6</f>
        <v>1.5</v>
      </c>
      <c r="I6" s="5">
        <v>24000</v>
      </c>
      <c r="J6" s="12">
        <f t="shared" ref="J6:J18" si="1">H6*I6</f>
        <v>36000</v>
      </c>
      <c r="K6" s="18"/>
      <c r="L6" s="15"/>
    </row>
    <row r="7" spans="1:12" ht="15">
      <c r="A7" s="15">
        <v>4</v>
      </c>
      <c r="B7" s="16"/>
      <c r="C7" s="4">
        <v>44068</v>
      </c>
      <c r="D7" s="28" t="s">
        <v>65</v>
      </c>
      <c r="E7" s="17" t="s">
        <v>26</v>
      </c>
      <c r="F7" s="1">
        <v>3</v>
      </c>
      <c r="G7" s="1">
        <v>0.5</v>
      </c>
      <c r="H7" s="26">
        <f t="shared" si="0"/>
        <v>1.5</v>
      </c>
      <c r="I7" s="5">
        <v>24000</v>
      </c>
      <c r="J7" s="12">
        <f t="shared" si="1"/>
        <v>36000</v>
      </c>
      <c r="K7" s="18"/>
      <c r="L7" s="15"/>
    </row>
    <row r="8" spans="1:12" ht="15">
      <c r="A8" s="15">
        <v>5</v>
      </c>
      <c r="B8" s="16"/>
      <c r="C8" s="4">
        <v>44068</v>
      </c>
      <c r="D8" s="29" t="s">
        <v>64</v>
      </c>
      <c r="E8" s="17" t="s">
        <v>26</v>
      </c>
      <c r="F8" s="1">
        <v>3</v>
      </c>
      <c r="G8" s="1">
        <v>0.5</v>
      </c>
      <c r="H8" s="26">
        <f t="shared" si="0"/>
        <v>1.5</v>
      </c>
      <c r="I8" s="5">
        <v>24000</v>
      </c>
      <c r="J8" s="12">
        <f t="shared" si="1"/>
        <v>36000</v>
      </c>
      <c r="K8" s="18"/>
      <c r="L8" s="15"/>
    </row>
    <row r="9" spans="1:12" ht="15">
      <c r="A9" s="15">
        <v>6</v>
      </c>
      <c r="B9" s="16"/>
      <c r="C9" s="4">
        <v>44064</v>
      </c>
      <c r="D9" s="29" t="s">
        <v>66</v>
      </c>
      <c r="E9" s="17" t="s">
        <v>67</v>
      </c>
      <c r="F9" s="1">
        <v>3</v>
      </c>
      <c r="G9" s="1">
        <v>1</v>
      </c>
      <c r="H9" s="26">
        <f t="shared" si="0"/>
        <v>3</v>
      </c>
      <c r="I9" s="5">
        <v>24000</v>
      </c>
      <c r="J9" s="12">
        <f t="shared" si="1"/>
        <v>72000</v>
      </c>
      <c r="K9" s="18"/>
      <c r="L9" s="15"/>
    </row>
    <row r="10" spans="1:12" ht="15">
      <c r="A10" s="15">
        <v>7</v>
      </c>
      <c r="B10" s="16"/>
      <c r="C10" s="4">
        <v>44005</v>
      </c>
      <c r="D10" s="29" t="s">
        <v>68</v>
      </c>
      <c r="E10" s="17"/>
      <c r="F10" s="1">
        <v>7</v>
      </c>
      <c r="G10" s="1">
        <v>1</v>
      </c>
      <c r="H10" s="26">
        <f t="shared" si="0"/>
        <v>7</v>
      </c>
      <c r="I10" s="5">
        <v>24000</v>
      </c>
      <c r="J10" s="12">
        <f t="shared" si="1"/>
        <v>168000</v>
      </c>
      <c r="K10" s="18"/>
      <c r="L10" s="15"/>
    </row>
    <row r="11" spans="1:12" ht="15">
      <c r="A11" s="15">
        <v>9</v>
      </c>
      <c r="B11" s="16"/>
      <c r="C11" s="4">
        <v>44066</v>
      </c>
      <c r="D11" s="29" t="s">
        <v>28</v>
      </c>
      <c r="E11" s="17" t="s">
        <v>15</v>
      </c>
      <c r="F11" s="1">
        <v>2</v>
      </c>
      <c r="G11" s="1">
        <v>0.5</v>
      </c>
      <c r="H11" s="26">
        <f t="shared" si="0"/>
        <v>1</v>
      </c>
      <c r="I11" s="5">
        <v>24000</v>
      </c>
      <c r="J11" s="12">
        <f t="shared" si="1"/>
        <v>24000</v>
      </c>
      <c r="K11" s="18"/>
      <c r="L11" s="15"/>
    </row>
    <row r="12" spans="1:12" ht="15">
      <c r="A12" s="15">
        <v>10</v>
      </c>
      <c r="B12" s="16"/>
      <c r="C12" s="4">
        <v>44067</v>
      </c>
      <c r="D12" s="29" t="s">
        <v>69</v>
      </c>
      <c r="E12" s="17" t="s">
        <v>70</v>
      </c>
      <c r="F12" s="1">
        <v>4</v>
      </c>
      <c r="G12" s="1">
        <v>1</v>
      </c>
      <c r="H12" s="26">
        <f t="shared" si="0"/>
        <v>4</v>
      </c>
      <c r="I12" s="5">
        <v>24000</v>
      </c>
      <c r="J12" s="12">
        <f t="shared" si="1"/>
        <v>96000</v>
      </c>
      <c r="K12" s="18"/>
      <c r="L12" s="15"/>
    </row>
    <row r="13" spans="1:12" ht="15">
      <c r="A13" s="15">
        <v>11</v>
      </c>
      <c r="B13" s="16"/>
      <c r="C13" s="4">
        <v>44067</v>
      </c>
      <c r="D13" s="29" t="s">
        <v>71</v>
      </c>
      <c r="E13" s="17" t="s">
        <v>70</v>
      </c>
      <c r="F13" s="1">
        <v>4</v>
      </c>
      <c r="G13" s="1">
        <v>1</v>
      </c>
      <c r="H13" s="26">
        <f t="shared" si="0"/>
        <v>4</v>
      </c>
      <c r="I13" s="5">
        <v>24000</v>
      </c>
      <c r="J13" s="12">
        <f t="shared" si="1"/>
        <v>96000</v>
      </c>
      <c r="K13" s="18"/>
      <c r="L13" s="15"/>
    </row>
    <row r="14" spans="1:12" ht="15">
      <c r="A14" s="15">
        <v>12</v>
      </c>
      <c r="B14" s="16"/>
      <c r="C14" s="4">
        <v>44058</v>
      </c>
      <c r="D14" s="29" t="s">
        <v>72</v>
      </c>
      <c r="E14" s="17" t="s">
        <v>14</v>
      </c>
      <c r="F14" s="1">
        <v>3.1</v>
      </c>
      <c r="G14" s="1">
        <v>1</v>
      </c>
      <c r="H14" s="26">
        <f t="shared" si="0"/>
        <v>3.1</v>
      </c>
      <c r="I14" s="5">
        <v>24000</v>
      </c>
      <c r="J14" s="12">
        <f t="shared" si="1"/>
        <v>74400</v>
      </c>
      <c r="K14" s="18"/>
      <c r="L14" s="15"/>
    </row>
    <row r="15" spans="1:12" ht="15">
      <c r="A15" s="15">
        <v>13</v>
      </c>
      <c r="B15" s="16"/>
      <c r="C15" s="4">
        <v>44058</v>
      </c>
      <c r="D15" s="29" t="s">
        <v>73</v>
      </c>
      <c r="E15" s="19" t="s">
        <v>27</v>
      </c>
      <c r="F15" s="1">
        <v>3.85</v>
      </c>
      <c r="G15" s="1">
        <v>1.1000000000000001</v>
      </c>
      <c r="H15" s="26">
        <f t="shared" si="0"/>
        <v>4.2350000000000003</v>
      </c>
      <c r="I15" s="5">
        <v>24000</v>
      </c>
      <c r="J15" s="12">
        <f t="shared" si="1"/>
        <v>101640.00000000001</v>
      </c>
      <c r="K15" s="18"/>
      <c r="L15" s="15"/>
    </row>
    <row r="16" spans="1:12" ht="15">
      <c r="A16" s="15">
        <v>14</v>
      </c>
      <c r="B16" s="16"/>
      <c r="C16" s="4">
        <v>44068</v>
      </c>
      <c r="D16" s="29" t="s">
        <v>75</v>
      </c>
      <c r="E16" s="19" t="s">
        <v>76</v>
      </c>
      <c r="F16" s="1">
        <v>3</v>
      </c>
      <c r="G16" s="1">
        <v>0.8</v>
      </c>
      <c r="H16" s="26">
        <f t="shared" si="0"/>
        <v>2.4000000000000004</v>
      </c>
      <c r="I16" s="5">
        <v>24000</v>
      </c>
      <c r="J16" s="12">
        <f t="shared" si="1"/>
        <v>57600.000000000007</v>
      </c>
      <c r="K16" s="18"/>
      <c r="L16" s="15"/>
    </row>
    <row r="17" spans="1:12" ht="15">
      <c r="A17" s="15">
        <v>15</v>
      </c>
      <c r="B17" s="16"/>
      <c r="C17" s="4">
        <v>44068</v>
      </c>
      <c r="D17" s="29" t="s">
        <v>77</v>
      </c>
      <c r="E17" s="19" t="s">
        <v>76</v>
      </c>
      <c r="F17" s="1">
        <v>3</v>
      </c>
      <c r="G17" s="1">
        <v>0.8</v>
      </c>
      <c r="H17" s="26">
        <f t="shared" si="0"/>
        <v>2.4000000000000004</v>
      </c>
      <c r="I17" s="5">
        <v>24000</v>
      </c>
      <c r="J17" s="12">
        <f t="shared" si="1"/>
        <v>57600.000000000007</v>
      </c>
      <c r="K17" s="18"/>
      <c r="L17" s="15"/>
    </row>
    <row r="18" spans="1:12" ht="15">
      <c r="A18" s="15">
        <v>16</v>
      </c>
      <c r="B18" s="16"/>
      <c r="C18" s="4">
        <v>44068</v>
      </c>
      <c r="D18" s="29" t="s">
        <v>78</v>
      </c>
      <c r="E18" s="19" t="s">
        <v>76</v>
      </c>
      <c r="F18" s="1">
        <v>3</v>
      </c>
      <c r="G18" s="1">
        <v>0.8</v>
      </c>
      <c r="H18" s="26">
        <f t="shared" si="0"/>
        <v>2.4000000000000004</v>
      </c>
      <c r="I18" s="5">
        <v>24000</v>
      </c>
      <c r="J18" s="12">
        <f t="shared" si="1"/>
        <v>57600.000000000007</v>
      </c>
      <c r="K18" s="18"/>
      <c r="L18" s="15"/>
    </row>
    <row r="19" spans="1:12" ht="15">
      <c r="A19" s="49"/>
      <c r="B19" s="49"/>
      <c r="C19" s="49"/>
      <c r="D19" s="50"/>
      <c r="E19" s="51" t="s">
        <v>24</v>
      </c>
      <c r="F19" s="52"/>
      <c r="G19" s="53"/>
      <c r="H19" s="54">
        <f>SUM(H4:H18)</f>
        <v>43.134999999999998</v>
      </c>
      <c r="I19" s="55"/>
      <c r="J19" s="60">
        <f>SUM(J4:J18)</f>
        <v>1035240</v>
      </c>
      <c r="K19" s="56"/>
      <c r="L19" s="49"/>
    </row>
  </sheetData>
  <mergeCells count="11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5" sqref="E5"/>
    </sheetView>
  </sheetViews>
  <sheetFormatPr defaultRowHeight="15"/>
  <cols>
    <col min="1" max="1" width="26.8554687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66" t="s">
        <v>34</v>
      </c>
    </row>
    <row r="3" spans="1:5" ht="31.5" customHeight="1">
      <c r="A3" s="67" t="s">
        <v>35</v>
      </c>
      <c r="B3" s="67" t="s">
        <v>17</v>
      </c>
      <c r="C3" s="67" t="s">
        <v>7</v>
      </c>
      <c r="D3" s="67" t="s">
        <v>8</v>
      </c>
      <c r="E3" s="68" t="s">
        <v>36</v>
      </c>
    </row>
    <row r="4" spans="1:5">
      <c r="A4" s="67" t="s">
        <v>37</v>
      </c>
      <c r="B4" s="45">
        <v>1</v>
      </c>
      <c r="C4" s="45">
        <v>0.9</v>
      </c>
      <c r="D4" s="45">
        <v>0.3</v>
      </c>
      <c r="E4" s="69">
        <v>100000</v>
      </c>
    </row>
    <row r="5" spans="1:5">
      <c r="A5" s="67" t="s">
        <v>38</v>
      </c>
      <c r="B5" s="45">
        <v>2</v>
      </c>
      <c r="C5" s="45">
        <v>0.35</v>
      </c>
      <c r="D5" s="45">
        <v>0.4</v>
      </c>
      <c r="E5" s="69">
        <v>50000</v>
      </c>
    </row>
    <row r="6" spans="1:5">
      <c r="A6" s="67"/>
      <c r="B6" s="67"/>
      <c r="C6" s="67"/>
      <c r="D6" s="67"/>
      <c r="E6" s="70">
        <f>E4+E5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MMT</vt:lpstr>
      <vt:lpstr>KEROMBONG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2020-07-29T03:26:19Z</dcterms:modified>
</cp:coreProperties>
</file>