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2240"/>
  </bookViews>
  <sheets>
    <sheet name="RAW" sheetId="12" r:id="rId1"/>
    <sheet name="Alokasi Dummy" sheetId="7" r:id="rId2"/>
  </sheets>
  <definedNames>
    <definedName name="_xlnm._FilterDatabase" localSheetId="1" hidden="1">'Alokasi Dummy'!$A$2:$R$48</definedName>
    <definedName name="_xlnm._FilterDatabase" localSheetId="0" hidden="1">RAW!$A$2:$L$81</definedName>
    <definedName name="_xlnm.Print_Area" localSheetId="1">'Alokasi Dummy'!$A$2:$N$48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81" i="12"/>
  <c r="J81"/>
  <c r="Y48" i="7" l="1"/>
  <c r="X48"/>
  <c r="W48"/>
  <c r="V48"/>
  <c r="Z46"/>
  <c r="Z45"/>
  <c r="Z44"/>
  <c r="Z39"/>
  <c r="Z42"/>
  <c r="Z41"/>
  <c r="Z40"/>
  <c r="Z43"/>
  <c r="Z38"/>
  <c r="Z37"/>
  <c r="Z36"/>
  <c r="Z35"/>
  <c r="Z34"/>
  <c r="Z33"/>
  <c r="Z32"/>
  <c r="Z31"/>
  <c r="Z30"/>
  <c r="Z29"/>
  <c r="Z28"/>
  <c r="Z27"/>
  <c r="Z26"/>
  <c r="Z25"/>
  <c r="Z24"/>
  <c r="Z23"/>
  <c r="Z22"/>
  <c r="Z21"/>
  <c r="Z20"/>
  <c r="Z19"/>
  <c r="Z18"/>
  <c r="Z17"/>
  <c r="Z16"/>
  <c r="Z15"/>
  <c r="Z14"/>
  <c r="Z13"/>
  <c r="Z12"/>
  <c r="Z11"/>
  <c r="Z10"/>
  <c r="Z9"/>
  <c r="Z8"/>
  <c r="Z7"/>
  <c r="Z5"/>
  <c r="Z4"/>
  <c r="Z3"/>
  <c r="P27"/>
  <c r="P26"/>
  <c r="R26" s="1"/>
  <c r="P25"/>
  <c r="P23"/>
  <c r="P22"/>
  <c r="P21"/>
  <c r="P20"/>
  <c r="P19"/>
  <c r="P18"/>
  <c r="P17"/>
  <c r="P16"/>
  <c r="R46"/>
  <c r="P5"/>
  <c r="P4"/>
  <c r="P3"/>
  <c r="M48"/>
  <c r="P47"/>
  <c r="S37" s="1"/>
  <c r="P45"/>
  <c r="P44"/>
  <c r="P39"/>
  <c r="P42"/>
  <c r="P41"/>
  <c r="P40"/>
  <c r="P43"/>
  <c r="P38"/>
  <c r="P37"/>
  <c r="P36"/>
  <c r="P35"/>
  <c r="P34"/>
  <c r="P33"/>
  <c r="P32"/>
  <c r="P31"/>
  <c r="P30"/>
  <c r="P29"/>
  <c r="P28"/>
  <c r="P24"/>
  <c r="P15"/>
  <c r="P14"/>
  <c r="P13"/>
  <c r="P12"/>
  <c r="P11"/>
  <c r="P10"/>
  <c r="P9"/>
  <c r="P8"/>
  <c r="P7"/>
  <c r="P6"/>
  <c r="Q13"/>
  <c r="J48"/>
  <c r="I48"/>
  <c r="Q11" l="1"/>
  <c r="S11"/>
  <c r="Q34"/>
  <c r="S13"/>
  <c r="R16"/>
  <c r="S29"/>
  <c r="Q15"/>
  <c r="S28"/>
  <c r="Q32"/>
  <c r="S44"/>
  <c r="Q38"/>
  <c r="S17"/>
  <c r="Q44"/>
  <c r="S20"/>
  <c r="R5"/>
  <c r="S5"/>
  <c r="R20"/>
  <c r="S33"/>
  <c r="R27"/>
  <c r="S43"/>
  <c r="Q6"/>
  <c r="S6"/>
  <c r="R29"/>
  <c r="S41"/>
  <c r="Q9"/>
  <c r="S9"/>
  <c r="Q10"/>
  <c r="S10"/>
  <c r="Q24"/>
  <c r="S45"/>
  <c r="Q33"/>
  <c r="S12"/>
  <c r="Q43"/>
  <c r="S18"/>
  <c r="R45"/>
  <c r="S21"/>
  <c r="R21"/>
  <c r="S34"/>
  <c r="Q28"/>
  <c r="S40"/>
  <c r="Q40"/>
  <c r="S22"/>
  <c r="R22"/>
  <c r="S35"/>
  <c r="Q12"/>
  <c r="S25"/>
  <c r="R35"/>
  <c r="S14"/>
  <c r="Q41"/>
  <c r="S23"/>
  <c r="R17"/>
  <c r="S30"/>
  <c r="R23"/>
  <c r="S36"/>
  <c r="R7"/>
  <c r="S7"/>
  <c r="R13"/>
  <c r="S26"/>
  <c r="Q30"/>
  <c r="S42"/>
  <c r="R36"/>
  <c r="S15"/>
  <c r="R42"/>
  <c r="S19"/>
  <c r="R3"/>
  <c r="T3" s="1"/>
  <c r="P48"/>
  <c r="S38" s="1"/>
  <c r="S3"/>
  <c r="R18"/>
  <c r="S31"/>
  <c r="R25"/>
  <c r="S46"/>
  <c r="R8"/>
  <c r="S8"/>
  <c r="R14"/>
  <c r="S27"/>
  <c r="Q31"/>
  <c r="S39"/>
  <c r="R37"/>
  <c r="S16"/>
  <c r="R39"/>
  <c r="S24"/>
  <c r="R4"/>
  <c r="S4"/>
  <c r="R19"/>
  <c r="S32"/>
  <c r="R9"/>
  <c r="T9" s="1"/>
  <c r="Q37"/>
  <c r="Q27"/>
  <c r="Q35"/>
  <c r="Q7"/>
  <c r="Q8"/>
  <c r="Q39"/>
  <c r="R15"/>
  <c r="R30"/>
  <c r="R38"/>
  <c r="Q42"/>
  <c r="R12"/>
  <c r="R34"/>
  <c r="R11"/>
  <c r="T11" s="1"/>
  <c r="R31"/>
  <c r="R43"/>
  <c r="Q29"/>
  <c r="Q45"/>
  <c r="Q14"/>
  <c r="R24"/>
  <c r="R33"/>
  <c r="T12" s="1"/>
  <c r="R41"/>
  <c r="T23" s="1"/>
  <c r="Q36"/>
  <c r="R6"/>
  <c r="R10"/>
  <c r="R28"/>
  <c r="R32"/>
  <c r="R40"/>
  <c r="R44"/>
  <c r="Q16"/>
  <c r="H48"/>
  <c r="T22" l="1"/>
  <c r="T14"/>
  <c r="T44"/>
  <c r="T36"/>
  <c r="T17"/>
  <c r="T42"/>
  <c r="T8"/>
  <c r="T21"/>
  <c r="T39"/>
  <c r="T46"/>
  <c r="T45"/>
  <c r="T28"/>
  <c r="T4"/>
  <c r="T20"/>
  <c r="T32"/>
  <c r="T16"/>
  <c r="T37"/>
  <c r="T26"/>
  <c r="T19"/>
  <c r="T18"/>
  <c r="S48"/>
  <c r="T41"/>
  <c r="T33"/>
  <c r="T29"/>
  <c r="T40"/>
  <c r="T30"/>
  <c r="T5"/>
  <c r="T10"/>
  <c r="T13"/>
  <c r="T24"/>
  <c r="T27"/>
  <c r="T31"/>
  <c r="T6"/>
  <c r="T25"/>
  <c r="T15"/>
  <c r="T7"/>
  <c r="T35"/>
  <c r="T34"/>
  <c r="T43"/>
  <c r="Z6"/>
  <c r="Z48" s="1"/>
  <c r="U48"/>
  <c r="R48"/>
  <c r="E46"/>
  <c r="D46"/>
  <c r="T48" l="1"/>
  <c r="T38"/>
  <c r="F46"/>
  <c r="F47" s="1"/>
  <c r="Q47" s="1"/>
</calcChain>
</file>

<file path=xl/sharedStrings.xml><?xml version="1.0" encoding="utf-8"?>
<sst xmlns="http://schemas.openxmlformats.org/spreadsheetml/2006/main" count="860" uniqueCount="349">
  <si>
    <t>CAB</t>
  </si>
  <si>
    <t>ALAMAT</t>
  </si>
  <si>
    <t>SLO</t>
  </si>
  <si>
    <t>JBAR</t>
  </si>
  <si>
    <t>TGR</t>
  </si>
  <si>
    <t>Grand Total</t>
  </si>
  <si>
    <t>Sum of JUMLAH TK/KIOS</t>
  </si>
  <si>
    <t>PKB</t>
  </si>
  <si>
    <t>BKS</t>
  </si>
  <si>
    <t>JTIM</t>
  </si>
  <si>
    <t>CRB</t>
  </si>
  <si>
    <t>BDG</t>
  </si>
  <si>
    <t>PLU</t>
  </si>
  <si>
    <t>KSPBDG</t>
  </si>
  <si>
    <t>BTM</t>
  </si>
  <si>
    <t>TSK</t>
  </si>
  <si>
    <t>PLB</t>
  </si>
  <si>
    <t>BDL</t>
  </si>
  <si>
    <t>PKP</t>
  </si>
  <si>
    <t>MLG</t>
  </si>
  <si>
    <t>MKS</t>
  </si>
  <si>
    <t>SMD</t>
  </si>
  <si>
    <t>SKB</t>
  </si>
  <si>
    <t>BGR</t>
  </si>
  <si>
    <t>BJM</t>
  </si>
  <si>
    <t>BPP</t>
  </si>
  <si>
    <t>KRW</t>
  </si>
  <si>
    <t>PTK</t>
  </si>
  <si>
    <t>SB2</t>
  </si>
  <si>
    <t>SMG</t>
  </si>
  <si>
    <t>JBR</t>
  </si>
  <si>
    <t>SB1</t>
  </si>
  <si>
    <t>Sum of TOTAL DUMMY</t>
  </si>
  <si>
    <t>YOG</t>
  </si>
  <si>
    <t>KDR</t>
  </si>
  <si>
    <t>MDN</t>
  </si>
  <si>
    <t>JBI</t>
  </si>
  <si>
    <t>PWK</t>
  </si>
  <si>
    <t>TGL</t>
  </si>
  <si>
    <t>KSPJKT</t>
  </si>
  <si>
    <t>SER</t>
  </si>
  <si>
    <t>DPS</t>
  </si>
  <si>
    <t>MND</t>
  </si>
  <si>
    <t>MTR</t>
  </si>
  <si>
    <t>KDS</t>
  </si>
  <si>
    <t>BAC</t>
  </si>
  <si>
    <t>ASM</t>
  </si>
  <si>
    <t>DANIEL</t>
  </si>
  <si>
    <t>FIRDAUS</t>
  </si>
  <si>
    <t>JUMOGO</t>
  </si>
  <si>
    <t>YAMAN</t>
  </si>
  <si>
    <t>KUSNADI</t>
  </si>
  <si>
    <t>RAHMAT</t>
  </si>
  <si>
    <t>WALUYO</t>
  </si>
  <si>
    <t>PEMBULATAN</t>
  </si>
  <si>
    <t>PDG</t>
  </si>
  <si>
    <t>PMS</t>
  </si>
  <si>
    <t xml:space="preserve">Cab. Jambi - Jl.Lingkar Selatan RT. 25 Kel. Paal Merah, Kec. Jambi Selatan,Jambi - 36139  </t>
  </si>
  <si>
    <t>Cab. Kediri - Jl. Semeru 25 B Rt 01/02 Campurejo Mojoroto, Kediri 64116</t>
  </si>
  <si>
    <t>Cab. Malang - Jl. Industri No. 90 Mangliawan - Pakis. Malang</t>
  </si>
  <si>
    <t>Cab Pematang Siantar -  Jl. Medan Km. 4,5kel. Pondok Sayur,  Kec. Siantar Martoba Pematangsiantar 21138</t>
  </si>
  <si>
    <t>Cab. Purwokerto - Jl Suparjo Rustam Km 4,1 Rt 07 / Rw 06 Sokaraja Kulon, Sokaraja - Banyumas 53181</t>
  </si>
  <si>
    <t>Cab. Surabaya - Jl. Brebek Industri VII No. 10. Waru - Sidoarjo 61256</t>
  </si>
  <si>
    <t xml:space="preserve">Cab. Surabaya2 -  Jl. Nambangan No. 34,36,38 Kelurahan Tanah Kalikedinding, Kecamatan Kenjeran Surabaya – 60129 </t>
  </si>
  <si>
    <t>NO</t>
  </si>
  <si>
    <t>DUMMY SUN KARA TCA 65 ml</t>
  </si>
  <si>
    <t xml:space="preserve">NAMA PENERIMA </t>
  </si>
  <si>
    <t>TGL DITERIMA</t>
  </si>
  <si>
    <t>TOTAL BARANG YG DIKIRIM</t>
  </si>
  <si>
    <t>STATUS TERKIRIM</t>
  </si>
  <si>
    <t xml:space="preserve">TOTAL PO DUMMY </t>
  </si>
  <si>
    <t>JL. Pluit Selatan Blok S No.2 Penjaringan, Jakarta Utara 14440</t>
  </si>
  <si>
    <t>Cab. Bandung - Jl. Soekarno Hatta No. 344</t>
  </si>
  <si>
    <t xml:space="preserve">Cab. Cirebon - Jl. Nyi Gede Cangkring Blok Sikepu  Desa Panembahan, Kecamatan Plered  Kabupaten Cirebon </t>
  </si>
  <si>
    <t>Jl. Rumah Sakit Kav. 7 No. 160 Gede Bage, Bandung</t>
  </si>
  <si>
    <t>Cab. Tasikmalaya - Kompleks  RUKAN " T F T " Jalan Ir. H. Juanda No. 18, Tasikmalaya 46181</t>
  </si>
  <si>
    <t xml:space="preserve">Cab. Bandar Lampung -  Jln. Tembesu No. 20, Campang Raya, Sukabumi Bandar Lampung </t>
  </si>
  <si>
    <t>Cab. Pangkal Pinang - Jl. Jend. Sudirman No. 03 RT 01 RW 03 Selindung Baru - Pangkal Balam Pangkal Pinang</t>
  </si>
  <si>
    <t>Cab. Palembang - Jl. Soekarno Hatta No.09 Rt.04 Kelurahan Siring Agung Kecamatan Ilir Barat I  Palembang</t>
  </si>
  <si>
    <t>Cab. Banda Aceh - Jln. Lampeuneurut Pekan Biluy Gampong Lampeneurut Ujong Blang,Kec. Darul Imarah , Aceh Besar</t>
  </si>
  <si>
    <t>Cab. Medan. Jl. Medan - Tanjung Morawa Km 9,5</t>
  </si>
  <si>
    <t>Cab. Pontianak - Jl. Arteri Supadio, Komp. Pergudangan A Yani Prima, RT.04/RW.08 Desa Sungai Raya Dalam, Kec. Sungai Raya - Kabupaten Kubu Raya, Kalimantan Barat</t>
  </si>
  <si>
    <t>Cab. Batam - Kompleks Citra Buana Blok CC/1, Kampung Seraya Batam</t>
  </si>
  <si>
    <t>Cab. Pekanbaru - Jl. Bukit Barisan I No. 3 RT / RW : 001/007 Tampan - PekanBaru</t>
  </si>
  <si>
    <t>Cab. Padang - Jl. By Pass km 10 Kelurahan Kalumbuk, Kec. Kuranji</t>
  </si>
  <si>
    <t xml:space="preserve">Cab. Kudus : Jl. Kudus Colo Km.5, Purworejo, Bae, Kudus, Jawa Tengah </t>
  </si>
  <si>
    <t xml:space="preserve">Cab. Solo - Jl. Amarta Raya no. 8, Ngabeyan, Kartasura, Sukoharjo, Jawa Tengah. </t>
  </si>
  <si>
    <t>Cab. Semarang - Komp. Industri Guna Mekar, Jl. Tambak Aji No. 1 A. Semarang 50180</t>
  </si>
  <si>
    <t>Cab. Tegal - Jl. Teuku Umar No. 9 Tegal</t>
  </si>
  <si>
    <t>Cab. Yogyakarta - Jl. Ring Road Barat. Kaliabu, Kel. Banyuraden. Gamping - Sleman</t>
  </si>
  <si>
    <t>Cab. Jember - Jl.  Wolter Mongonsidi No. 889, Rowo Indah Ajung</t>
  </si>
  <si>
    <t>Cab. Banjarmasin - JL.Jurusan Pelaihari Km.20,9 RT.08 RW.04  Kel.Landasan Ulin selatan,Kec.Liang AnggangBanjarbaru Kode pos 70722</t>
  </si>
  <si>
    <t>Cab. Balikpapan - Jl. Mayjen Sutoyo No. 72 RT 44 Klandasan Ilir Balikpapan Selatan 76113</t>
  </si>
  <si>
    <t>Cab. Samarinda - Jl. Ir.Sutami Blok J No.11 Kaw. Pergudangan Sei Kunjang</t>
  </si>
  <si>
    <t xml:space="preserve">Cab. Denpasar - Jl. Raya Lukluk No. 115 Badung-Bali </t>
  </si>
  <si>
    <t>Cab. Makasar - JL. Kimia 8 Kav. SS-19, Kawasan Industri Makassar</t>
  </si>
  <si>
    <t>Cab. Manado - Jl. Maria Walanda Maramis Km.10, No.8 Desa Watutumow III Kec. Kalawat, Kab Minahasa Utara</t>
  </si>
  <si>
    <t xml:space="preserve">Cab. Mataram - Jl. TGH Ali Batu Lingkar Selatan Mataram </t>
  </si>
  <si>
    <t>Cab. Palu - Jl. Karanja Lembah No. 17</t>
  </si>
  <si>
    <t>Jl. Raya Pemda Pangkalan II No. 42, Kedung Halang, Bogor</t>
  </si>
  <si>
    <t>Jl. Wibawa Mukti (Depan Komp. Telkom, Pedurenan, Jati Asih, Bekasi)</t>
  </si>
  <si>
    <t>Jl. KH Hasyim Ashari RT 02/05 No. 20, Neroktog-Pinang, Tangerang</t>
  </si>
  <si>
    <t>Jl. By Pass Pangkal Perjuangan RT 02/04 KR Pawitan, Karawang</t>
  </si>
  <si>
    <t>Perum Ciceri Indah Jl. Dewi Sartika Blok O No. 16 RT 03/11 Serang-Banten</t>
  </si>
  <si>
    <t>Jl. Raya Sukaraja RT 04/01 Samping Perum Tmn Anggrek Sukabumi</t>
  </si>
  <si>
    <t>Grephan</t>
  </si>
  <si>
    <t>Abdullah</t>
  </si>
  <si>
    <t>Wafiman</t>
  </si>
  <si>
    <t>Ibnu</t>
  </si>
  <si>
    <t>Adi</t>
  </si>
  <si>
    <t>Aji</t>
  </si>
  <si>
    <t>Rizki</t>
  </si>
  <si>
    <t>Eko</t>
  </si>
  <si>
    <t>Kimunda</t>
  </si>
  <si>
    <t>BIAYA SEWA PASANG</t>
  </si>
  <si>
    <t>TAHAP 1</t>
  </si>
  <si>
    <t>TAHAP 2</t>
  </si>
  <si>
    <t>TAHAP 3</t>
  </si>
  <si>
    <t>TAHAP 4</t>
  </si>
  <si>
    <t>TAHAP 5</t>
  </si>
  <si>
    <t>Total</t>
  </si>
  <si>
    <t>HARIYONO</t>
  </si>
  <si>
    <t>CAB SPR</t>
  </si>
  <si>
    <t>SPR/MD</t>
  </si>
  <si>
    <t>NAMA PASAR</t>
  </si>
  <si>
    <t>KLAS PASAR</t>
  </si>
  <si>
    <t>JADWAL KERJA</t>
  </si>
  <si>
    <t>DISTR</t>
  </si>
  <si>
    <t>BIAYA POS PEMASANGAN</t>
  </si>
  <si>
    <t>TOTAL BIAYA</t>
  </si>
  <si>
    <t>STOCK PUSAT</t>
  </si>
  <si>
    <t>ABDULLAH</t>
  </si>
  <si>
    <t>MEIJON</t>
  </si>
  <si>
    <t>ENTRY GUNAKAN HURUF KAPITAL ( BESAR ) , JML KIOS , JML DUMMY ISI ANGKA</t>
  </si>
  <si>
    <t>RUDI HARMOKO</t>
  </si>
  <si>
    <t>REJOWINANGUN</t>
  </si>
  <si>
    <t>KEBONPOLO</t>
  </si>
  <si>
    <t>TEGALREJO</t>
  </si>
  <si>
    <t>GOTONG ROYONG</t>
  </si>
  <si>
    <t>GRABAG</t>
  </si>
  <si>
    <t>TEMANGGUNG</t>
  </si>
  <si>
    <t>PARAKAN</t>
  </si>
  <si>
    <t>NGADIREJO</t>
  </si>
  <si>
    <t>KRETEK</t>
  </si>
  <si>
    <t>WONOSOBO</t>
  </si>
  <si>
    <t>SECANG</t>
  </si>
  <si>
    <t>BANDONGAN</t>
  </si>
  <si>
    <t>GARUNG</t>
  </si>
  <si>
    <t>SAPURAN</t>
  </si>
  <si>
    <t>SURONEGARAN</t>
  </si>
  <si>
    <t>BALEDONO</t>
  </si>
  <si>
    <t>GRABAG (PWRJ)</t>
  </si>
  <si>
    <t>PAYAMAN</t>
  </si>
  <si>
    <t>KUTOARJO</t>
  </si>
  <si>
    <t>KALANGAN</t>
  </si>
  <si>
    <t>SALAMAN</t>
  </si>
  <si>
    <t>KRASAK</t>
  </si>
  <si>
    <t>TARUMANEGARA</t>
  </si>
  <si>
    <t>KRANGGAN (TMG)</t>
  </si>
  <si>
    <t>KALEGEN</t>
  </si>
  <si>
    <t>JL. PEMUDA REJOWINANGUN MAGELANG</t>
  </si>
  <si>
    <t>JL. RAYA KEBONPOLO, MAGELANG</t>
  </si>
  <si>
    <t>JL. RAYA TEGALREJO, MAGELANG</t>
  </si>
  <si>
    <t>JL.TIDAR, MAGELANG</t>
  </si>
  <si>
    <t>JL. PASAR GRABAK, MAGELANG</t>
  </si>
  <si>
    <t>JL. KIOS PASAR 2,TEMANGGUNG</t>
  </si>
  <si>
    <t>JL. RAYA PARAKAN, TEMANGGUNG</t>
  </si>
  <si>
    <t>JL. PASAR NGADIREJO, TEMANGGUNG</t>
  </si>
  <si>
    <t>JL. PASAR KRETEK WONOSOBO</t>
  </si>
  <si>
    <t>JL. RAYA PLAZA WONOSOBO</t>
  </si>
  <si>
    <t>JL. RAYA SECANG, MAGELANG</t>
  </si>
  <si>
    <t>JL. RAYA BANDONGAN, MAGELANG</t>
  </si>
  <si>
    <t>JL RAYA DIENG WONOSOBO</t>
  </si>
  <si>
    <t>JL RAYA WONOSOBO-PURWOREJO, SAPURAN</t>
  </si>
  <si>
    <t>JL STASIUN ;LAMA PURWOREJO</t>
  </si>
  <si>
    <t>JL. PASAR BALEDONO PURWOREJO</t>
  </si>
  <si>
    <t>JL. KETAWANG GRABAK KUTOARJO</t>
  </si>
  <si>
    <t>JL. RAYA SECANG , MAGELANG</t>
  </si>
  <si>
    <t>JL RAYA KUTOARJO</t>
  </si>
  <si>
    <t>JL. SALAMAN - TEMPURAN, MAGELANG</t>
  </si>
  <si>
    <t>JL. SALAMAN - TEMPURAN,KALANGAN MAGELANG</t>
  </si>
  <si>
    <t>JL. RAYA PURWOREJO, MAGELANG</t>
  </si>
  <si>
    <t>JL. RAYA KALORAN PASAR KRANGGAN, TEMANGGUNG</t>
  </si>
  <si>
    <t>KALEGEN, BANDONGAN, MAGELANG</t>
  </si>
  <si>
    <t>JL PABRINGAN NO 1 YOG</t>
  </si>
  <si>
    <t>JL RY WATES</t>
  </si>
  <si>
    <t>JL RY BANTUL</t>
  </si>
  <si>
    <t>JL A YANI BANTUL</t>
  </si>
  <si>
    <t>PIJENAN, BANTUL, YOG</t>
  </si>
  <si>
    <t>JL IMOGIRI</t>
  </si>
  <si>
    <t>JL MONDORAKAN KOTAGEDE YOG</t>
  </si>
  <si>
    <t>JL SULTAN AGUNG YOG</t>
  </si>
  <si>
    <t>JL RY WONOSARI</t>
  </si>
  <si>
    <t>Wonosari, Gunung Kidul</t>
  </si>
  <si>
    <t>PLAYEN, GUNUNGKIDUL</t>
  </si>
  <si>
    <t>JL RAYA SEMIN, GUNUNGKIDUL</t>
  </si>
  <si>
    <t>JL PIYUNGAN PRAMBANAN YOGYA</t>
  </si>
  <si>
    <t>JL SOLO KALASAN SLEMAN</t>
  </si>
  <si>
    <t>JL WONOSARI KM 9 BANTUL</t>
  </si>
  <si>
    <t>JL NGASEM YOGYAKARTA</t>
  </si>
  <si>
    <t>PINGIT</t>
  </si>
  <si>
    <t>JL KYAI MOJO JETIS YOGYAKARTA</t>
  </si>
  <si>
    <t>JL. BUGISAN YOGYAKARTA</t>
  </si>
  <si>
    <t>JL RE MARTADINATA WIROBRAJAN</t>
  </si>
  <si>
    <t>JL IMOGIRI BARAT NO.56, SEWON, BANTUL</t>
  </si>
  <si>
    <t>JL IMOGIRI BARAT, BARINGAN, SUMBERAGUNG BANTUL</t>
  </si>
  <si>
    <t>JL IMOGIRI NO 212</t>
  </si>
  <si>
    <t>JL PARANGTRITIS 103</t>
  </si>
  <si>
    <t>JL RY GODEAAN</t>
  </si>
  <si>
    <t>JL WATES, TLOGOREJO SLEMAN</t>
  </si>
  <si>
    <t>JL PARANGTRITIS KRETEK BANTUL</t>
  </si>
  <si>
    <t>JL RY MAGELANG</t>
  </si>
  <si>
    <t>PASAR BOROBUDUR</t>
  </si>
  <si>
    <t>JL. PASAR LOS R/3, BOROBUDUR</t>
  </si>
  <si>
    <t>PASAR BLABAK</t>
  </si>
  <si>
    <t xml:space="preserve">JL. BALABAK - MAGELANG, BLABAK </t>
  </si>
  <si>
    <t>Dukun,Talun Muntilan</t>
  </si>
  <si>
    <t>JL MAGELANG YOG</t>
  </si>
  <si>
    <t>CEBONGAN, SLEMAN</t>
  </si>
  <si>
    <t>NGINO, SLEMAN</t>
  </si>
  <si>
    <t>JL DIPONEGORO</t>
  </si>
  <si>
    <t>JL RY KALIURANG</t>
  </si>
  <si>
    <t>JL HAYAM WURUK YOG</t>
  </si>
  <si>
    <t>JL GEJAYAN NO 23</t>
  </si>
  <si>
    <t>JL AFFANDI, DEPOK SLEMAN</t>
  </si>
  <si>
    <t xml:space="preserve">JL RY RINGROAD UTARA </t>
  </si>
  <si>
    <t>JL RY TAJEM YOG</t>
  </si>
  <si>
    <t>JL SUGIONO WATES</t>
  </si>
  <si>
    <t>JL RAYA BENDUNGAN WATES YOG</t>
  </si>
  <si>
    <t>JL PALAGAN TENTARA PELAJAR PALAGAN SLEMAN</t>
  </si>
  <si>
    <t>JL SOLO SAMBILEGI SLEMAN</t>
  </si>
  <si>
    <t>JL RINGROAD BARAT JAMBON SLEMAN</t>
  </si>
  <si>
    <t>JL MAGELNAG, SLEMAN</t>
  </si>
  <si>
    <t xml:space="preserve">PASAR JAMBU TEMPURAN </t>
  </si>
  <si>
    <t>JL. RAYA PUSKESMAS TEMPURAN, MAGELANG</t>
  </si>
  <si>
    <t>JL RAYA MGL PURWOREJO, BABRIK MAGELANG</t>
  </si>
  <si>
    <t>JL. RAYA KALINEGORO, MAGELANG</t>
  </si>
  <si>
    <t>IRWAN</t>
  </si>
  <si>
    <t>A</t>
  </si>
  <si>
    <t>B</t>
  </si>
  <si>
    <t>C</t>
  </si>
  <si>
    <t>BERINGHARJO</t>
  </si>
  <si>
    <t>GAMPING</t>
  </si>
  <si>
    <t>SENTOLO</t>
  </si>
  <si>
    <t>NITEN</t>
  </si>
  <si>
    <t>BANTUL</t>
  </si>
  <si>
    <t>PIJENAN</t>
  </si>
  <si>
    <t>IMOGIRI</t>
  </si>
  <si>
    <t>KOTAGEDE</t>
  </si>
  <si>
    <t>SENTUL</t>
  </si>
  <si>
    <t>PIYUNGAN</t>
  </si>
  <si>
    <t>ARGOSARI</t>
  </si>
  <si>
    <t>PLAYEN</t>
  </si>
  <si>
    <t>SEMIN</t>
  </si>
  <si>
    <t>GENDENG</t>
  </si>
  <si>
    <t>KALASAN</t>
  </si>
  <si>
    <t>POTORONO</t>
  </si>
  <si>
    <t>NGASEM</t>
  </si>
  <si>
    <t>LEGI</t>
  </si>
  <si>
    <t>SERANGAN</t>
  </si>
  <si>
    <t>NGOTO</t>
  </si>
  <si>
    <t>BARONGAN</t>
  </si>
  <si>
    <t>GIWANGAN</t>
  </si>
  <si>
    <t>PRAWIROTAMAN</t>
  </si>
  <si>
    <t>GODEAN</t>
  </si>
  <si>
    <t>TLOGOREJO</t>
  </si>
  <si>
    <t>ANGKRUKSARI</t>
  </si>
  <si>
    <t>MUNTILAN</t>
  </si>
  <si>
    <t>TALUN</t>
  </si>
  <si>
    <t>SLEMAN</t>
  </si>
  <si>
    <t>CEBONGAN</t>
  </si>
  <si>
    <t>NGINO</t>
  </si>
  <si>
    <t>TEMPEL</t>
  </si>
  <si>
    <t>KRANGGAN</t>
  </si>
  <si>
    <t>COLOMBO</t>
  </si>
  <si>
    <t>LEMPUYANGAN</t>
  </si>
  <si>
    <t>PAKEM</t>
  </si>
  <si>
    <t>DEMANGAN</t>
  </si>
  <si>
    <t>CATUR TUNGGAL</t>
  </si>
  <si>
    <t>CONDONG CATUR</t>
  </si>
  <si>
    <t>STAN</t>
  </si>
  <si>
    <t>WATES</t>
  </si>
  <si>
    <t>BENDUNGAN</t>
  </si>
  <si>
    <t>REJODANI</t>
  </si>
  <si>
    <t>SAMBILEGI</t>
  </si>
  <si>
    <t>SOROGENEN</t>
  </si>
  <si>
    <t>JAMBON</t>
  </si>
  <si>
    <t>MLATI</t>
  </si>
  <si>
    <t>BABRIK</t>
  </si>
  <si>
    <t>SRATEN</t>
  </si>
  <si>
    <t>6,7,8 JULI</t>
  </si>
  <si>
    <t>9,10 JULI</t>
  </si>
  <si>
    <t>11,13 JULI</t>
  </si>
  <si>
    <t>14,15 JULI</t>
  </si>
  <si>
    <t>16,17,18 JULI</t>
  </si>
  <si>
    <t>20,21,22 JULI</t>
  </si>
  <si>
    <t>23,24,25 JULI</t>
  </si>
  <si>
    <t>27,28,29 JULI</t>
  </si>
  <si>
    <t>30,31 JULI, 1,3 AGT</t>
  </si>
  <si>
    <t>4,5 AGT</t>
  </si>
  <si>
    <t>7 AGT</t>
  </si>
  <si>
    <t>8,10 AGT</t>
  </si>
  <si>
    <t>11,12 AGT</t>
  </si>
  <si>
    <t>13 AGT</t>
  </si>
  <si>
    <t>14,15 AGT</t>
  </si>
  <si>
    <t>18,19 AGT</t>
  </si>
  <si>
    <t>21 AGT</t>
  </si>
  <si>
    <t>22 AGT</t>
  </si>
  <si>
    <t>24,25 AGT</t>
  </si>
  <si>
    <t>26 AGT</t>
  </si>
  <si>
    <t>27 AGT</t>
  </si>
  <si>
    <t>28 AGT</t>
  </si>
  <si>
    <t>29 AGT</t>
  </si>
  <si>
    <t>SULIANTA</t>
  </si>
  <si>
    <t>DIAN DWEE</t>
  </si>
  <si>
    <t>6,7 JUL</t>
  </si>
  <si>
    <t>8,9 JUL</t>
  </si>
  <si>
    <t>10,11 JUL</t>
  </si>
  <si>
    <t>13,14 JUL</t>
  </si>
  <si>
    <t>15,16 JUL</t>
  </si>
  <si>
    <t>18,19,20 JUL</t>
  </si>
  <si>
    <t>21,22 JUL</t>
  </si>
  <si>
    <t>23,24 JUL</t>
  </si>
  <si>
    <t>25,26,27 JUL</t>
  </si>
  <si>
    <t>28,29 JUL</t>
  </si>
  <si>
    <t>1 AGT</t>
  </si>
  <si>
    <t>3,4 JUL</t>
  </si>
  <si>
    <t>11,12 JUL</t>
  </si>
  <si>
    <t>22,23JUL</t>
  </si>
  <si>
    <t>25,26 JUL</t>
  </si>
  <si>
    <t>6,7,8 JUL</t>
  </si>
  <si>
    <t>17,18 JUL</t>
  </si>
  <si>
    <t>20,21 JUL</t>
  </si>
  <si>
    <t>22,23 JUL</t>
  </si>
  <si>
    <t>24,25 JUL</t>
  </si>
  <si>
    <t>3,4 AGT</t>
  </si>
  <si>
    <t>5,6 AGT</t>
  </si>
  <si>
    <t>8 AGT</t>
  </si>
  <si>
    <t>10 AGT</t>
  </si>
  <si>
    <t>11 AGT</t>
  </si>
  <si>
    <t>12 AGT</t>
  </si>
  <si>
    <t>14 AGT</t>
  </si>
  <si>
    <t>15 AGT</t>
  </si>
  <si>
    <t xml:space="preserve">18 AGT </t>
  </si>
  <si>
    <t>ENSEVAL</t>
  </si>
  <si>
    <t>BUDI WALUYO</t>
  </si>
  <si>
    <t>ESTIMASI KEB DUMY (PCS)</t>
  </si>
  <si>
    <t>ALOKASI DUMY</t>
  </si>
  <si>
    <t>KEKURANGAN DUMY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</si>
</sst>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[$-409]d\-mmm;@"/>
    <numFmt numFmtId="166" formatCode="[$-409]d\-mmm\-yy;@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43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7" fillId="0" borderId="0"/>
    <xf numFmtId="0" fontId="2" fillId="0" borderId="0"/>
    <xf numFmtId="41" fontId="2" fillId="0" borderId="0" applyFont="0" applyFill="0" applyBorder="0" applyAlignment="0" applyProtection="0"/>
    <xf numFmtId="0" fontId="4" fillId="0" borderId="0"/>
    <xf numFmtId="0" fontId="6" fillId="0" borderId="0"/>
    <xf numFmtId="41" fontId="4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43" fontId="4" fillId="0" borderId="0" applyFont="0" applyFill="0" applyBorder="0" applyAlignment="0" applyProtection="0"/>
    <xf numFmtId="0" fontId="15" fillId="0" borderId="0"/>
  </cellStyleXfs>
  <cellXfs count="105">
    <xf numFmtId="0" fontId="0" fillId="0" borderId="0" xfId="0"/>
    <xf numFmtId="0" fontId="2" fillId="0" borderId="0" xfId="8"/>
    <xf numFmtId="0" fontId="2" fillId="0" borderId="0" xfId="8" applyAlignment="1">
      <alignment horizontal="center"/>
    </xf>
    <xf numFmtId="164" fontId="2" fillId="0" borderId="0" xfId="1" applyNumberFormat="1" applyFont="1"/>
    <xf numFmtId="0" fontId="4" fillId="0" borderId="0" xfId="8" applyFont="1" applyAlignment="1">
      <alignment wrapText="1"/>
    </xf>
    <xf numFmtId="0" fontId="4" fillId="0" borderId="0" xfId="8" applyFont="1"/>
    <xf numFmtId="0" fontId="0" fillId="0" borderId="0" xfId="0" applyAlignment="1">
      <alignment vertical="center"/>
    </xf>
    <xf numFmtId="0" fontId="8" fillId="0" borderId="0" xfId="8" applyFont="1" applyAlignment="1">
      <alignment horizontal="center"/>
    </xf>
    <xf numFmtId="0" fontId="8" fillId="0" borderId="0" xfId="8" applyFont="1"/>
    <xf numFmtId="164" fontId="8" fillId="0" borderId="0" xfId="1" applyNumberFormat="1" applyFont="1"/>
    <xf numFmtId="0" fontId="8" fillId="0" borderId="0" xfId="8" applyFont="1" applyAlignment="1">
      <alignment wrapText="1"/>
    </xf>
    <xf numFmtId="166" fontId="9" fillId="5" borderId="1" xfId="8" applyNumberFormat="1" applyFont="1" applyFill="1" applyBorder="1" applyAlignment="1">
      <alignment horizontal="center"/>
    </xf>
    <xf numFmtId="0" fontId="9" fillId="3" borderId="2" xfId="8" applyFont="1" applyFill="1" applyBorder="1" applyAlignment="1">
      <alignment vertical="center" wrapText="1"/>
    </xf>
    <xf numFmtId="0" fontId="9" fillId="3" borderId="2" xfId="8" applyFont="1" applyFill="1" applyBorder="1" applyAlignment="1">
      <alignment horizontal="center" vertical="center"/>
    </xf>
    <xf numFmtId="164" fontId="9" fillId="3" borderId="2" xfId="1" applyNumberFormat="1" applyFont="1" applyFill="1" applyBorder="1" applyAlignment="1">
      <alignment horizontal="center" vertical="center"/>
    </xf>
    <xf numFmtId="0" fontId="9" fillId="3" borderId="1" xfId="8" applyFont="1" applyFill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center" vertical="center"/>
    </xf>
    <xf numFmtId="0" fontId="10" fillId="2" borderId="2" xfId="11" applyFont="1" applyFill="1" applyBorder="1" applyAlignment="1">
      <alignment vertical="center" wrapText="1"/>
    </xf>
    <xf numFmtId="0" fontId="8" fillId="0" borderId="0" xfId="8" applyFont="1" applyAlignment="1">
      <alignment horizontal="center" vertical="center"/>
    </xf>
    <xf numFmtId="0" fontId="8" fillId="0" borderId="1" xfId="8" applyFont="1" applyBorder="1" applyAlignment="1">
      <alignment horizontal="center" vertical="center"/>
    </xf>
    <xf numFmtId="0" fontId="9" fillId="4" borderId="1" xfId="8" applyFont="1" applyFill="1" applyBorder="1" applyAlignment="1">
      <alignment vertical="center"/>
    </xf>
    <xf numFmtId="0" fontId="8" fillId="4" borderId="1" xfId="8" applyFont="1" applyFill="1" applyBorder="1" applyAlignment="1">
      <alignment vertical="center"/>
    </xf>
    <xf numFmtId="3" fontId="8" fillId="4" borderId="1" xfId="8" applyNumberFormat="1" applyFont="1" applyFill="1" applyBorder="1" applyAlignment="1">
      <alignment vertical="center"/>
    </xf>
    <xf numFmtId="164" fontId="8" fillId="4" borderId="1" xfId="1" applyNumberFormat="1" applyFont="1" applyFill="1" applyBorder="1" applyAlignment="1">
      <alignment vertical="center"/>
    </xf>
    <xf numFmtId="0" fontId="8" fillId="4" borderId="1" xfId="0" applyFont="1" applyFill="1" applyBorder="1" applyAlignment="1">
      <alignment vertical="center" wrapText="1"/>
    </xf>
    <xf numFmtId="0" fontId="8" fillId="4" borderId="1" xfId="8" applyFont="1" applyFill="1" applyBorder="1" applyAlignment="1">
      <alignment horizontal="center" vertical="center"/>
    </xf>
    <xf numFmtId="164" fontId="8" fillId="4" borderId="1" xfId="8" applyNumberFormat="1" applyFont="1" applyFill="1" applyBorder="1" applyAlignment="1">
      <alignment vertical="center"/>
    </xf>
    <xf numFmtId="41" fontId="8" fillId="0" borderId="0" xfId="12" applyFont="1" applyAlignment="1">
      <alignment vertical="center"/>
    </xf>
    <xf numFmtId="164" fontId="8" fillId="0" borderId="0" xfId="1" applyNumberFormat="1" applyFont="1" applyAlignment="1">
      <alignment vertical="center"/>
    </xf>
    <xf numFmtId="0" fontId="8" fillId="0" borderId="0" xfId="8" applyFont="1" applyAlignment="1">
      <alignment vertical="center"/>
    </xf>
    <xf numFmtId="0" fontId="8" fillId="4" borderId="1" xfId="10" applyFont="1" applyFill="1" applyBorder="1" applyAlignment="1">
      <alignment vertical="center" wrapText="1"/>
    </xf>
    <xf numFmtId="0" fontId="8" fillId="2" borderId="1" xfId="8" applyFont="1" applyFill="1" applyBorder="1" applyAlignment="1">
      <alignment vertical="center"/>
    </xf>
    <xf numFmtId="3" fontId="8" fillId="2" borderId="1" xfId="8" applyNumberFormat="1" applyFont="1" applyFill="1" applyBorder="1" applyAlignment="1">
      <alignment vertical="center"/>
    </xf>
    <xf numFmtId="164" fontId="8" fillId="0" borderId="1" xfId="1" applyNumberFormat="1" applyFont="1" applyFill="1" applyBorder="1" applyAlignment="1">
      <alignment vertical="center"/>
    </xf>
    <xf numFmtId="0" fontId="11" fillId="0" borderId="1" xfId="11" applyFont="1" applyBorder="1" applyAlignment="1">
      <alignment vertical="center" wrapText="1"/>
    </xf>
    <xf numFmtId="164" fontId="8" fillId="0" borderId="1" xfId="1" applyNumberFormat="1" applyFont="1" applyBorder="1" applyAlignment="1">
      <alignment vertical="center"/>
    </xf>
    <xf numFmtId="165" fontId="8" fillId="0" borderId="1" xfId="8" applyNumberFormat="1" applyFont="1" applyBorder="1" applyAlignment="1">
      <alignment horizontal="center" vertical="center"/>
    </xf>
    <xf numFmtId="164" fontId="8" fillId="0" borderId="1" xfId="8" applyNumberFormat="1" applyFont="1" applyBorder="1" applyAlignment="1">
      <alignment vertical="center"/>
    </xf>
    <xf numFmtId="9" fontId="8" fillId="0" borderId="1" xfId="1" applyNumberFormat="1" applyFont="1" applyFill="1" applyBorder="1" applyAlignment="1">
      <alignment horizontal="center" vertical="center" wrapText="1"/>
    </xf>
    <xf numFmtId="164" fontId="8" fillId="2" borderId="1" xfId="1" applyNumberFormat="1" applyFont="1" applyFill="1" applyBorder="1" applyAlignment="1">
      <alignment vertical="center"/>
    </xf>
    <xf numFmtId="0" fontId="8" fillId="0" borderId="1" xfId="10" applyFont="1" applyBorder="1" applyAlignment="1">
      <alignment vertical="center" wrapText="1"/>
    </xf>
    <xf numFmtId="0" fontId="9" fillId="2" borderId="1" xfId="8" applyFont="1" applyFill="1" applyBorder="1" applyAlignment="1">
      <alignment vertical="center"/>
    </xf>
    <xf numFmtId="0" fontId="8" fillId="0" borderId="1" xfId="8" applyFont="1" applyBorder="1" applyAlignment="1">
      <alignment vertical="center"/>
    </xf>
    <xf numFmtId="0" fontId="8" fillId="0" borderId="1" xfId="8" applyFont="1" applyFill="1" applyBorder="1" applyAlignment="1">
      <alignment vertical="center"/>
    </xf>
    <xf numFmtId="3" fontId="8" fillId="0" borderId="1" xfId="8" applyNumberFormat="1" applyFont="1" applyFill="1" applyBorder="1" applyAlignment="1">
      <alignment vertical="center"/>
    </xf>
    <xf numFmtId="0" fontId="11" fillId="4" borderId="1" xfId="11" applyFont="1" applyFill="1" applyBorder="1" applyAlignment="1">
      <alignment vertical="center" wrapText="1"/>
    </xf>
    <xf numFmtId="0" fontId="11" fillId="0" borderId="1" xfId="10" applyFont="1" applyBorder="1" applyAlignment="1">
      <alignment horizontal="left" vertical="center" wrapText="1"/>
    </xf>
    <xf numFmtId="0" fontId="8" fillId="0" borderId="1" xfId="10" applyFont="1" applyFill="1" applyBorder="1" applyAlignment="1">
      <alignment vertical="center" wrapText="1"/>
    </xf>
    <xf numFmtId="0" fontId="9" fillId="3" borderId="1" xfId="8" applyFont="1" applyFill="1" applyBorder="1" applyAlignment="1">
      <alignment vertical="center"/>
    </xf>
    <xf numFmtId="3" fontId="9" fillId="3" borderId="1" xfId="8" applyNumberFormat="1" applyFont="1" applyFill="1" applyBorder="1" applyAlignment="1">
      <alignment vertical="center"/>
    </xf>
    <xf numFmtId="164" fontId="9" fillId="3" borderId="1" xfId="1" applyNumberFormat="1" applyFont="1" applyFill="1" applyBorder="1" applyAlignment="1">
      <alignment vertical="center"/>
    </xf>
    <xf numFmtId="0" fontId="8" fillId="0" borderId="1" xfId="8" applyFont="1" applyBorder="1" applyAlignment="1">
      <alignment vertical="center" wrapText="1"/>
    </xf>
    <xf numFmtId="0" fontId="9" fillId="0" borderId="3" xfId="8" applyFont="1" applyBorder="1" applyAlignment="1">
      <alignment vertical="center"/>
    </xf>
    <xf numFmtId="0" fontId="9" fillId="0" borderId="4" xfId="8" applyFont="1" applyBorder="1" applyAlignment="1">
      <alignment vertical="center"/>
    </xf>
    <xf numFmtId="0" fontId="9" fillId="0" borderId="5" xfId="8" applyFont="1" applyBorder="1" applyAlignment="1">
      <alignment vertical="center"/>
    </xf>
    <xf numFmtId="164" fontId="9" fillId="0" borderId="1" xfId="1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164" fontId="9" fillId="0" borderId="1" xfId="1" applyNumberFormat="1" applyFont="1" applyBorder="1" applyAlignment="1">
      <alignment vertical="center"/>
    </xf>
    <xf numFmtId="41" fontId="8" fillId="0" borderId="0" xfId="8" applyNumberFormat="1" applyFont="1" applyAlignment="1">
      <alignment vertical="center"/>
    </xf>
    <xf numFmtId="0" fontId="8" fillId="5" borderId="0" xfId="8" applyFont="1" applyFill="1" applyAlignment="1">
      <alignment horizontal="center" vertical="center"/>
    </xf>
    <xf numFmtId="0" fontId="0" fillId="6" borderId="1" xfId="0" applyFill="1" applyBorder="1"/>
    <xf numFmtId="14" fontId="3" fillId="0" borderId="1" xfId="0" applyNumberFormat="1" applyFont="1" applyBorder="1" applyAlignment="1">
      <alignment horizontal="center" vertical="center"/>
    </xf>
    <xf numFmtId="14" fontId="0" fillId="6" borderId="1" xfId="0" applyNumberFormat="1" applyFill="1" applyBorder="1"/>
    <xf numFmtId="0" fontId="0" fillId="2" borderId="1" xfId="0" applyFill="1" applyBorder="1"/>
    <xf numFmtId="164" fontId="0" fillId="2" borderId="1" xfId="1" applyNumberFormat="1" applyFont="1" applyFill="1" applyBorder="1"/>
    <xf numFmtId="14" fontId="0" fillId="6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14" fontId="0" fillId="6" borderId="1" xfId="0" quotePrefix="1" applyNumberForma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/>
    </xf>
    <xf numFmtId="14" fontId="0" fillId="0" borderId="0" xfId="0" applyNumberForma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 vertical="center"/>
    </xf>
    <xf numFmtId="0" fontId="0" fillId="8" borderId="0" xfId="0" applyFill="1"/>
    <xf numFmtId="0" fontId="0" fillId="8" borderId="0" xfId="0" applyFill="1" applyAlignment="1">
      <alignment horizontal="left"/>
    </xf>
    <xf numFmtId="14" fontId="0" fillId="0" borderId="0" xfId="0" applyNumberFormat="1"/>
    <xf numFmtId="14" fontId="3" fillId="2" borderId="1" xfId="0" applyNumberFormat="1" applyFont="1" applyFill="1" applyBorder="1" applyAlignment="1">
      <alignment horizontal="center" vertical="center" wrapText="1"/>
    </xf>
    <xf numFmtId="0" fontId="8" fillId="0" borderId="0" xfId="8" applyFont="1" applyFill="1" applyAlignment="1">
      <alignment horizontal="left" vertical="center"/>
    </xf>
    <xf numFmtId="164" fontId="9" fillId="0" borderId="3" xfId="1" applyNumberFormat="1" applyFont="1" applyBorder="1" applyAlignment="1">
      <alignment horizontal="center" vertical="center"/>
    </xf>
    <xf numFmtId="0" fontId="8" fillId="0" borderId="4" xfId="0" applyFont="1" applyBorder="1"/>
    <xf numFmtId="0" fontId="8" fillId="0" borderId="5" xfId="0" applyFont="1" applyBorder="1"/>
    <xf numFmtId="0" fontId="0" fillId="2" borderId="1" xfId="0" applyNumberFormat="1" applyFill="1" applyBorder="1" applyAlignment="1"/>
    <xf numFmtId="0" fontId="0" fillId="2" borderId="1" xfId="0" applyNumberFormat="1" applyFill="1" applyBorder="1" applyAlignment="1">
      <alignment wrapText="1"/>
    </xf>
    <xf numFmtId="0" fontId="0" fillId="2" borderId="1" xfId="0" applyNumberFormat="1" applyFont="1" applyFill="1" applyBorder="1" applyAlignment="1"/>
    <xf numFmtId="0" fontId="14" fillId="2" borderId="1" xfId="6" applyFont="1" applyFill="1" applyBorder="1"/>
    <xf numFmtId="0" fontId="4" fillId="0" borderId="1" xfId="5" applyBorder="1"/>
    <xf numFmtId="0" fontId="0" fillId="0" borderId="1" xfId="5" applyFont="1" applyBorder="1"/>
    <xf numFmtId="0" fontId="4" fillId="2" borderId="1" xfId="5" applyFill="1" applyBorder="1"/>
    <xf numFmtId="0" fontId="1" fillId="0" borderId="1" xfId="4" applyFont="1" applyBorder="1"/>
    <xf numFmtId="0" fontId="0" fillId="7" borderId="1" xfId="0" applyNumberFormat="1" applyFill="1" applyBorder="1"/>
    <xf numFmtId="16" fontId="13" fillId="7" borderId="1" xfId="0" applyNumberFormat="1" applyFont="1" applyFill="1" applyBorder="1" applyAlignment="1">
      <alignment horizontal="center"/>
    </xf>
    <xf numFmtId="0" fontId="13" fillId="7" borderId="1" xfId="0" applyNumberFormat="1" applyFont="1" applyFill="1" applyBorder="1" applyAlignment="1">
      <alignment horizontal="center"/>
    </xf>
    <xf numFmtId="14" fontId="0" fillId="7" borderId="1" xfId="0" applyNumberFormat="1" applyFont="1" applyFill="1" applyBorder="1" applyAlignment="1">
      <alignment horizontal="center"/>
    </xf>
    <xf numFmtId="16" fontId="0" fillId="7" borderId="1" xfId="0" applyNumberFormat="1" applyFont="1" applyFill="1" applyBorder="1" applyAlignment="1">
      <alignment horizontal="center"/>
    </xf>
    <xf numFmtId="0" fontId="0" fillId="7" borderId="1" xfId="0" applyNumberFormat="1" applyFont="1" applyFill="1" applyBorder="1" applyAlignment="1">
      <alignment horizontal="center"/>
    </xf>
    <xf numFmtId="14" fontId="16" fillId="7" borderId="1" xfId="0" applyNumberFormat="1" applyFont="1" applyFill="1" applyBorder="1" applyAlignment="1">
      <alignment horizontal="center"/>
    </xf>
    <xf numFmtId="16" fontId="16" fillId="7" borderId="1" xfId="0" applyNumberFormat="1" applyFont="1" applyFill="1" applyBorder="1" applyAlignment="1">
      <alignment horizontal="center"/>
    </xf>
    <xf numFmtId="0" fontId="16" fillId="7" borderId="1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right"/>
    </xf>
    <xf numFmtId="0" fontId="3" fillId="0" borderId="1" xfId="0" applyNumberFormat="1" applyFont="1" applyBorder="1" applyAlignment="1">
      <alignment horizontal="center" vertical="center"/>
    </xf>
    <xf numFmtId="0" fontId="17" fillId="8" borderId="1" xfId="0" applyNumberFormat="1" applyFont="1" applyFill="1" applyBorder="1"/>
  </cellXfs>
  <cellStyles count="18">
    <cellStyle name="Comma" xfId="1" builtinId="3"/>
    <cellStyle name="Comma [0]" xfId="12" builtinId="6"/>
    <cellStyle name="Comma [0] 2" xfId="9"/>
    <cellStyle name="Comma 2" xfId="3"/>
    <cellStyle name="Comma 4" xfId="16"/>
    <cellStyle name="Normal" xfId="0" builtinId="0"/>
    <cellStyle name="Normal 17 2" xfId="10"/>
    <cellStyle name="Normal 2" xfId="2"/>
    <cellStyle name="Normal 2 19 2" xfId="6"/>
    <cellStyle name="Normal 2 4" xfId="11"/>
    <cellStyle name="Normal 3" xfId="5"/>
    <cellStyle name="Normal 3 2" xfId="17"/>
    <cellStyle name="Normal 4" xfId="8"/>
    <cellStyle name="Normal 4 2" xfId="15"/>
    <cellStyle name="Normal 5" xfId="4"/>
    <cellStyle name="Normal 6" xfId="7"/>
    <cellStyle name="Normal 6 2" xfId="13"/>
    <cellStyle name="Normal 7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1"/>
  <sheetViews>
    <sheetView tabSelected="1" topLeftCell="F1" zoomScale="95" zoomScaleNormal="95" workbookViewId="0">
      <pane ySplit="2" topLeftCell="A68" activePane="bottomLeft" state="frozen"/>
      <selection activeCell="F1" sqref="F1"/>
      <selection pane="bottomLeft" activeCell="I81" sqref="I81"/>
    </sheetView>
  </sheetViews>
  <sheetFormatPr defaultRowHeight="15"/>
  <cols>
    <col min="1" max="1" width="14.42578125" style="70" bestFit="1" customWidth="1"/>
    <col min="2" max="2" width="11.140625" style="70" customWidth="1"/>
    <col min="3" max="3" width="5.5703125" style="70" customWidth="1"/>
    <col min="4" max="4" width="9.85546875" style="75" customWidth="1"/>
    <col min="5" max="5" width="17.140625" style="75" customWidth="1"/>
    <col min="6" max="6" width="23.5703125" style="75" customWidth="1"/>
    <col min="7" max="7" width="38.42578125" style="75" customWidth="1"/>
    <col min="8" max="8" width="14" style="76" customWidth="1"/>
    <col min="9" max="9" width="30.140625" style="73" bestFit="1" customWidth="1"/>
    <col min="10" max="10" width="30.140625" style="102" customWidth="1"/>
    <col min="11" max="11" width="25.140625" style="79" customWidth="1"/>
    <col min="12" max="12" width="21.140625" style="6" customWidth="1"/>
  </cols>
  <sheetData>
    <row r="1" spans="1:12" ht="18.75" customHeight="1">
      <c r="A1" s="77" t="s">
        <v>133</v>
      </c>
      <c r="B1" s="77"/>
      <c r="C1" s="77"/>
      <c r="D1" s="78"/>
      <c r="E1" s="78"/>
    </row>
    <row r="2" spans="1:12" ht="33.75" customHeight="1">
      <c r="A2" s="67" t="s">
        <v>46</v>
      </c>
      <c r="B2" s="67" t="s">
        <v>127</v>
      </c>
      <c r="C2" s="67" t="s">
        <v>0</v>
      </c>
      <c r="D2" s="67" t="s">
        <v>122</v>
      </c>
      <c r="E2" s="67" t="s">
        <v>123</v>
      </c>
      <c r="F2" s="67" t="s">
        <v>124</v>
      </c>
      <c r="G2" s="67" t="s">
        <v>1</v>
      </c>
      <c r="H2" s="74" t="s">
        <v>125</v>
      </c>
      <c r="I2" s="61" t="s">
        <v>126</v>
      </c>
      <c r="J2" s="103" t="s">
        <v>346</v>
      </c>
      <c r="K2" s="80" t="s">
        <v>347</v>
      </c>
      <c r="L2" s="74" t="s">
        <v>348</v>
      </c>
    </row>
    <row r="3" spans="1:12">
      <c r="A3" s="63" t="s">
        <v>345</v>
      </c>
      <c r="B3" s="64" t="s">
        <v>344</v>
      </c>
      <c r="C3" s="63" t="s">
        <v>33</v>
      </c>
      <c r="D3" s="66" t="s">
        <v>237</v>
      </c>
      <c r="E3" s="66" t="s">
        <v>134</v>
      </c>
      <c r="F3" s="63" t="s">
        <v>135</v>
      </c>
      <c r="G3" s="85" t="s">
        <v>160</v>
      </c>
      <c r="H3" s="69" t="s">
        <v>238</v>
      </c>
      <c r="I3" s="96" t="s">
        <v>290</v>
      </c>
      <c r="J3" s="98">
        <v>240</v>
      </c>
      <c r="K3" s="62"/>
      <c r="L3" s="60"/>
    </row>
    <row r="4" spans="1:12">
      <c r="A4" s="63" t="s">
        <v>345</v>
      </c>
      <c r="B4" s="64" t="s">
        <v>344</v>
      </c>
      <c r="C4" s="63" t="s">
        <v>33</v>
      </c>
      <c r="D4" s="66" t="s">
        <v>237</v>
      </c>
      <c r="E4" s="66" t="s">
        <v>134</v>
      </c>
      <c r="F4" s="63" t="s">
        <v>136</v>
      </c>
      <c r="G4" s="85" t="s">
        <v>161</v>
      </c>
      <c r="H4" s="69" t="s">
        <v>239</v>
      </c>
      <c r="I4" s="96" t="s">
        <v>291</v>
      </c>
      <c r="J4" s="98">
        <v>200</v>
      </c>
      <c r="K4" s="62"/>
      <c r="L4" s="60"/>
    </row>
    <row r="5" spans="1:12">
      <c r="A5" s="63" t="s">
        <v>345</v>
      </c>
      <c r="B5" s="64" t="s">
        <v>344</v>
      </c>
      <c r="C5" s="63" t="s">
        <v>33</v>
      </c>
      <c r="D5" s="66" t="s">
        <v>237</v>
      </c>
      <c r="E5" s="66" t="s">
        <v>134</v>
      </c>
      <c r="F5" s="63" t="s">
        <v>137</v>
      </c>
      <c r="G5" s="85" t="s">
        <v>162</v>
      </c>
      <c r="H5" s="69" t="s">
        <v>239</v>
      </c>
      <c r="I5" s="96" t="s">
        <v>292</v>
      </c>
      <c r="J5" s="98">
        <v>160</v>
      </c>
      <c r="K5" s="62"/>
      <c r="L5" s="60"/>
    </row>
    <row r="6" spans="1:12">
      <c r="A6" s="63" t="s">
        <v>345</v>
      </c>
      <c r="B6" s="64" t="s">
        <v>344</v>
      </c>
      <c r="C6" s="63" t="s">
        <v>33</v>
      </c>
      <c r="D6" s="66" t="s">
        <v>237</v>
      </c>
      <c r="E6" s="66" t="s">
        <v>134</v>
      </c>
      <c r="F6" s="63" t="s">
        <v>138</v>
      </c>
      <c r="G6" s="86" t="s">
        <v>163</v>
      </c>
      <c r="H6" s="69" t="s">
        <v>238</v>
      </c>
      <c r="I6" s="96" t="s">
        <v>293</v>
      </c>
      <c r="J6" s="98">
        <v>200</v>
      </c>
      <c r="K6" s="62"/>
      <c r="L6" s="60"/>
    </row>
    <row r="7" spans="1:12">
      <c r="A7" s="63" t="s">
        <v>345</v>
      </c>
      <c r="B7" s="64" t="s">
        <v>344</v>
      </c>
      <c r="C7" s="63" t="s">
        <v>33</v>
      </c>
      <c r="D7" s="66" t="s">
        <v>237</v>
      </c>
      <c r="E7" s="66" t="s">
        <v>134</v>
      </c>
      <c r="F7" s="63" t="s">
        <v>139</v>
      </c>
      <c r="G7" s="85" t="s">
        <v>164</v>
      </c>
      <c r="H7" s="69" t="s">
        <v>238</v>
      </c>
      <c r="I7" s="96" t="s">
        <v>294</v>
      </c>
      <c r="J7" s="98">
        <v>280</v>
      </c>
      <c r="K7" s="62"/>
      <c r="L7" s="60"/>
    </row>
    <row r="8" spans="1:12">
      <c r="A8" s="63" t="s">
        <v>345</v>
      </c>
      <c r="B8" s="64" t="s">
        <v>344</v>
      </c>
      <c r="C8" s="63" t="s">
        <v>33</v>
      </c>
      <c r="D8" s="66" t="s">
        <v>237</v>
      </c>
      <c r="E8" s="66" t="s">
        <v>134</v>
      </c>
      <c r="F8" s="63" t="s">
        <v>140</v>
      </c>
      <c r="G8" s="87" t="s">
        <v>165</v>
      </c>
      <c r="H8" s="69" t="s">
        <v>238</v>
      </c>
      <c r="I8" s="96" t="s">
        <v>295</v>
      </c>
      <c r="J8" s="98">
        <v>320</v>
      </c>
      <c r="K8" s="62"/>
      <c r="L8" s="60"/>
    </row>
    <row r="9" spans="1:12">
      <c r="A9" s="63" t="s">
        <v>345</v>
      </c>
      <c r="B9" s="64" t="s">
        <v>344</v>
      </c>
      <c r="C9" s="63" t="s">
        <v>33</v>
      </c>
      <c r="D9" s="66" t="s">
        <v>237</v>
      </c>
      <c r="E9" s="66" t="s">
        <v>134</v>
      </c>
      <c r="F9" s="63" t="s">
        <v>141</v>
      </c>
      <c r="G9" s="85" t="s">
        <v>166</v>
      </c>
      <c r="H9" s="69" t="s">
        <v>238</v>
      </c>
      <c r="I9" s="96" t="s">
        <v>296</v>
      </c>
      <c r="J9" s="98">
        <v>320</v>
      </c>
      <c r="K9" s="62"/>
      <c r="L9" s="60"/>
    </row>
    <row r="10" spans="1:12">
      <c r="A10" s="63" t="s">
        <v>345</v>
      </c>
      <c r="B10" s="64" t="s">
        <v>344</v>
      </c>
      <c r="C10" s="63" t="s">
        <v>33</v>
      </c>
      <c r="D10" s="66" t="s">
        <v>237</v>
      </c>
      <c r="E10" s="66" t="s">
        <v>134</v>
      </c>
      <c r="F10" s="63" t="s">
        <v>142</v>
      </c>
      <c r="G10" s="85" t="s">
        <v>167</v>
      </c>
      <c r="H10" s="69" t="s">
        <v>238</v>
      </c>
      <c r="I10" s="96" t="s">
        <v>297</v>
      </c>
      <c r="J10" s="98">
        <v>320</v>
      </c>
      <c r="K10" s="62"/>
      <c r="L10" s="60"/>
    </row>
    <row r="11" spans="1:12">
      <c r="A11" s="63" t="s">
        <v>345</v>
      </c>
      <c r="B11" s="64" t="s">
        <v>344</v>
      </c>
      <c r="C11" s="63" t="s">
        <v>33</v>
      </c>
      <c r="D11" s="66" t="s">
        <v>237</v>
      </c>
      <c r="E11" s="66" t="s">
        <v>134</v>
      </c>
      <c r="F11" s="63" t="s">
        <v>143</v>
      </c>
      <c r="G11" s="88" t="s">
        <v>168</v>
      </c>
      <c r="H11" s="69" t="s">
        <v>238</v>
      </c>
      <c r="I11" s="96" t="s">
        <v>298</v>
      </c>
      <c r="J11" s="98">
        <v>280</v>
      </c>
      <c r="K11" s="62"/>
      <c r="L11" s="60"/>
    </row>
    <row r="12" spans="1:12">
      <c r="A12" s="63" t="s">
        <v>345</v>
      </c>
      <c r="B12" s="64" t="s">
        <v>344</v>
      </c>
      <c r="C12" s="63" t="s">
        <v>33</v>
      </c>
      <c r="D12" s="66" t="s">
        <v>237</v>
      </c>
      <c r="E12" s="66" t="s">
        <v>134</v>
      </c>
      <c r="F12" s="72" t="s">
        <v>144</v>
      </c>
      <c r="G12" s="87" t="s">
        <v>169</v>
      </c>
      <c r="H12" s="69" t="s">
        <v>238</v>
      </c>
      <c r="I12" s="99" t="s">
        <v>299</v>
      </c>
      <c r="J12" s="101">
        <v>360</v>
      </c>
      <c r="K12" s="68"/>
      <c r="L12" s="60"/>
    </row>
    <row r="13" spans="1:12">
      <c r="A13" s="63" t="s">
        <v>345</v>
      </c>
      <c r="B13" s="64" t="s">
        <v>344</v>
      </c>
      <c r="C13" s="63" t="s">
        <v>33</v>
      </c>
      <c r="D13" s="66" t="s">
        <v>237</v>
      </c>
      <c r="E13" s="66" t="s">
        <v>134</v>
      </c>
      <c r="F13" s="72" t="s">
        <v>145</v>
      </c>
      <c r="G13" s="85" t="s">
        <v>170</v>
      </c>
      <c r="H13" s="69" t="s">
        <v>239</v>
      </c>
      <c r="I13" s="96" t="s">
        <v>300</v>
      </c>
      <c r="J13" s="98">
        <v>120</v>
      </c>
      <c r="K13" s="68"/>
      <c r="L13" s="60"/>
    </row>
    <row r="14" spans="1:12">
      <c r="A14" s="63" t="s">
        <v>345</v>
      </c>
      <c r="B14" s="64" t="s">
        <v>344</v>
      </c>
      <c r="C14" s="63" t="s">
        <v>33</v>
      </c>
      <c r="D14" s="66" t="s">
        <v>237</v>
      </c>
      <c r="E14" s="66" t="s">
        <v>134</v>
      </c>
      <c r="F14" s="72" t="s">
        <v>146</v>
      </c>
      <c r="G14" s="85" t="s">
        <v>171</v>
      </c>
      <c r="H14" s="69" t="s">
        <v>239</v>
      </c>
      <c r="I14" s="99" t="s">
        <v>301</v>
      </c>
      <c r="J14" s="101">
        <v>180</v>
      </c>
      <c r="K14" s="68"/>
      <c r="L14" s="60"/>
    </row>
    <row r="15" spans="1:12">
      <c r="A15" s="63" t="s">
        <v>345</v>
      </c>
      <c r="B15" s="64" t="s">
        <v>344</v>
      </c>
      <c r="C15" s="63" t="s">
        <v>33</v>
      </c>
      <c r="D15" s="66" t="s">
        <v>237</v>
      </c>
      <c r="E15" s="66" t="s">
        <v>134</v>
      </c>
      <c r="F15" s="72" t="s">
        <v>147</v>
      </c>
      <c r="G15" s="87" t="s">
        <v>172</v>
      </c>
      <c r="H15" s="69" t="s">
        <v>239</v>
      </c>
      <c r="I15" s="99" t="s">
        <v>302</v>
      </c>
      <c r="J15" s="101">
        <v>200</v>
      </c>
      <c r="K15" s="68"/>
      <c r="L15" s="60"/>
    </row>
    <row r="16" spans="1:12">
      <c r="A16" s="63" t="s">
        <v>345</v>
      </c>
      <c r="B16" s="64" t="s">
        <v>344</v>
      </c>
      <c r="C16" s="63" t="s">
        <v>33</v>
      </c>
      <c r="D16" s="66" t="s">
        <v>237</v>
      </c>
      <c r="E16" s="66" t="s">
        <v>134</v>
      </c>
      <c r="F16" s="72" t="s">
        <v>148</v>
      </c>
      <c r="G16" s="72" t="s">
        <v>173</v>
      </c>
      <c r="H16" s="69" t="s">
        <v>239</v>
      </c>
      <c r="I16" s="96" t="s">
        <v>303</v>
      </c>
      <c r="J16" s="98">
        <v>80</v>
      </c>
      <c r="K16" s="65"/>
      <c r="L16" s="60"/>
    </row>
    <row r="17" spans="1:12">
      <c r="A17" s="63" t="s">
        <v>345</v>
      </c>
      <c r="B17" s="64" t="s">
        <v>344</v>
      </c>
      <c r="C17" s="63" t="s">
        <v>33</v>
      </c>
      <c r="D17" s="66" t="s">
        <v>237</v>
      </c>
      <c r="E17" s="66" t="s">
        <v>134</v>
      </c>
      <c r="F17" s="72" t="s">
        <v>149</v>
      </c>
      <c r="G17" s="72" t="s">
        <v>174</v>
      </c>
      <c r="H17" s="69" t="s">
        <v>239</v>
      </c>
      <c r="I17" s="96" t="s">
        <v>304</v>
      </c>
      <c r="J17" s="98">
        <v>200</v>
      </c>
      <c r="K17" s="62"/>
      <c r="L17" s="60"/>
    </row>
    <row r="18" spans="1:12">
      <c r="A18" s="63" t="s">
        <v>345</v>
      </c>
      <c r="B18" s="64" t="s">
        <v>344</v>
      </c>
      <c r="C18" s="63" t="s">
        <v>33</v>
      </c>
      <c r="D18" s="66" t="s">
        <v>237</v>
      </c>
      <c r="E18" s="66" t="s">
        <v>134</v>
      </c>
      <c r="F18" s="66" t="s">
        <v>150</v>
      </c>
      <c r="G18" s="87" t="s">
        <v>175</v>
      </c>
      <c r="H18" s="69" t="s">
        <v>238</v>
      </c>
      <c r="I18" s="96" t="s">
        <v>305</v>
      </c>
      <c r="J18" s="98">
        <v>240</v>
      </c>
      <c r="K18" s="62"/>
      <c r="L18" s="60"/>
    </row>
    <row r="19" spans="1:12">
      <c r="A19" s="63" t="s">
        <v>345</v>
      </c>
      <c r="B19" s="64" t="s">
        <v>344</v>
      </c>
      <c r="C19" s="63" t="s">
        <v>33</v>
      </c>
      <c r="D19" s="66" t="s">
        <v>237</v>
      </c>
      <c r="E19" s="66" t="s">
        <v>134</v>
      </c>
      <c r="F19" s="66" t="s">
        <v>151</v>
      </c>
      <c r="G19" s="85" t="s">
        <v>176</v>
      </c>
      <c r="H19" s="69" t="s">
        <v>239</v>
      </c>
      <c r="I19" s="96" t="s">
        <v>306</v>
      </c>
      <c r="J19" s="98">
        <v>120</v>
      </c>
      <c r="K19" s="62"/>
      <c r="L19" s="60"/>
    </row>
    <row r="20" spans="1:12">
      <c r="A20" s="63" t="s">
        <v>345</v>
      </c>
      <c r="B20" s="64" t="s">
        <v>344</v>
      </c>
      <c r="C20" s="63" t="s">
        <v>33</v>
      </c>
      <c r="D20" s="66" t="s">
        <v>237</v>
      </c>
      <c r="E20" s="66" t="s">
        <v>134</v>
      </c>
      <c r="F20" s="66" t="s">
        <v>152</v>
      </c>
      <c r="G20" s="85" t="s">
        <v>177</v>
      </c>
      <c r="H20" s="69" t="s">
        <v>239</v>
      </c>
      <c r="I20" s="96" t="s">
        <v>307</v>
      </c>
      <c r="J20" s="98">
        <v>60</v>
      </c>
      <c r="K20" s="62"/>
      <c r="L20" s="60"/>
    </row>
    <row r="21" spans="1:12">
      <c r="A21" s="63" t="s">
        <v>345</v>
      </c>
      <c r="B21" s="64" t="s">
        <v>344</v>
      </c>
      <c r="C21" s="63" t="s">
        <v>33</v>
      </c>
      <c r="D21" s="66" t="s">
        <v>237</v>
      </c>
      <c r="E21" s="66" t="s">
        <v>134</v>
      </c>
      <c r="F21" s="66" t="s">
        <v>153</v>
      </c>
      <c r="G21" s="87" t="s">
        <v>178</v>
      </c>
      <c r="H21" s="69" t="s">
        <v>238</v>
      </c>
      <c r="I21" s="96" t="s">
        <v>308</v>
      </c>
      <c r="J21" s="98">
        <v>180</v>
      </c>
      <c r="K21" s="62"/>
      <c r="L21" s="60"/>
    </row>
    <row r="22" spans="1:12">
      <c r="A22" s="63" t="s">
        <v>345</v>
      </c>
      <c r="B22" s="64" t="s">
        <v>344</v>
      </c>
      <c r="C22" s="63" t="s">
        <v>33</v>
      </c>
      <c r="D22" s="66" t="s">
        <v>237</v>
      </c>
      <c r="E22" s="66" t="s">
        <v>134</v>
      </c>
      <c r="F22" s="66" t="s">
        <v>154</v>
      </c>
      <c r="G22" s="85" t="s">
        <v>180</v>
      </c>
      <c r="H22" s="69" t="s">
        <v>239</v>
      </c>
      <c r="I22" s="96" t="s">
        <v>309</v>
      </c>
      <c r="J22" s="98">
        <v>40</v>
      </c>
      <c r="K22" s="62"/>
      <c r="L22" s="60"/>
    </row>
    <row r="23" spans="1:12">
      <c r="A23" s="63" t="s">
        <v>345</v>
      </c>
      <c r="B23" s="64" t="s">
        <v>344</v>
      </c>
      <c r="C23" s="63" t="s">
        <v>33</v>
      </c>
      <c r="D23" s="66" t="s">
        <v>237</v>
      </c>
      <c r="E23" s="66" t="s">
        <v>134</v>
      </c>
      <c r="F23" s="66" t="s">
        <v>155</v>
      </c>
      <c r="G23" s="85" t="s">
        <v>179</v>
      </c>
      <c r="H23" s="69" t="s">
        <v>239</v>
      </c>
      <c r="I23" s="96" t="s">
        <v>309</v>
      </c>
      <c r="J23" s="98">
        <v>80</v>
      </c>
      <c r="K23" s="62"/>
      <c r="L23" s="60"/>
    </row>
    <row r="24" spans="1:12">
      <c r="A24" s="63" t="s">
        <v>345</v>
      </c>
      <c r="B24" s="64" t="s">
        <v>344</v>
      </c>
      <c r="C24" s="63" t="s">
        <v>33</v>
      </c>
      <c r="D24" s="66" t="s">
        <v>237</v>
      </c>
      <c r="E24" s="66" t="s">
        <v>134</v>
      </c>
      <c r="F24" s="66" t="s">
        <v>156</v>
      </c>
      <c r="G24" s="85" t="s">
        <v>181</v>
      </c>
      <c r="H24" s="69" t="s">
        <v>240</v>
      </c>
      <c r="I24" s="96" t="s">
        <v>310</v>
      </c>
      <c r="J24" s="98">
        <v>140</v>
      </c>
      <c r="K24" s="62"/>
      <c r="L24" s="60"/>
    </row>
    <row r="25" spans="1:12">
      <c r="A25" s="63" t="s">
        <v>345</v>
      </c>
      <c r="B25" s="64" t="s">
        <v>344</v>
      </c>
      <c r="C25" s="63" t="s">
        <v>33</v>
      </c>
      <c r="D25" s="66" t="s">
        <v>237</v>
      </c>
      <c r="E25" s="66" t="s">
        <v>134</v>
      </c>
      <c r="F25" s="66" t="s">
        <v>157</v>
      </c>
      <c r="G25" s="85" t="s">
        <v>160</v>
      </c>
      <c r="H25" s="69" t="s">
        <v>238</v>
      </c>
      <c r="I25" s="96" t="s">
        <v>311</v>
      </c>
      <c r="J25" s="98">
        <v>40</v>
      </c>
      <c r="K25" s="62"/>
      <c r="L25" s="60"/>
    </row>
    <row r="26" spans="1:12">
      <c r="A26" s="63" t="s">
        <v>345</v>
      </c>
      <c r="B26" s="64" t="s">
        <v>344</v>
      </c>
      <c r="C26" s="63" t="s">
        <v>33</v>
      </c>
      <c r="D26" s="66" t="s">
        <v>237</v>
      </c>
      <c r="E26" s="66" t="s">
        <v>134</v>
      </c>
      <c r="F26" s="66" t="s">
        <v>158</v>
      </c>
      <c r="G26" s="85" t="s">
        <v>182</v>
      </c>
      <c r="H26" s="69" t="s">
        <v>240</v>
      </c>
      <c r="I26" s="96" t="s">
        <v>312</v>
      </c>
      <c r="J26" s="98">
        <v>120</v>
      </c>
      <c r="K26" s="62"/>
      <c r="L26" s="60"/>
    </row>
    <row r="27" spans="1:12">
      <c r="A27" s="63" t="s">
        <v>345</v>
      </c>
      <c r="B27" s="64" t="s">
        <v>344</v>
      </c>
      <c r="C27" s="63" t="s">
        <v>33</v>
      </c>
      <c r="D27" s="66" t="s">
        <v>237</v>
      </c>
      <c r="E27" s="66" t="s">
        <v>134</v>
      </c>
      <c r="F27" s="66" t="s">
        <v>159</v>
      </c>
      <c r="G27" s="66" t="s">
        <v>183</v>
      </c>
      <c r="H27" s="69" t="s">
        <v>240</v>
      </c>
      <c r="I27" s="96" t="s">
        <v>311</v>
      </c>
      <c r="J27" s="98">
        <v>100</v>
      </c>
      <c r="K27" s="62"/>
      <c r="L27" s="60"/>
    </row>
    <row r="28" spans="1:12">
      <c r="A28" s="63" t="s">
        <v>345</v>
      </c>
      <c r="B28" s="64" t="s">
        <v>344</v>
      </c>
      <c r="C28" s="63" t="s">
        <v>33</v>
      </c>
      <c r="D28" s="66" t="s">
        <v>237</v>
      </c>
      <c r="E28" s="66" t="s">
        <v>313</v>
      </c>
      <c r="F28" s="89" t="s">
        <v>241</v>
      </c>
      <c r="G28" s="89" t="s">
        <v>184</v>
      </c>
      <c r="H28" s="69" t="s">
        <v>238</v>
      </c>
      <c r="I28" s="96" t="s">
        <v>315</v>
      </c>
      <c r="J28" s="98">
        <v>140</v>
      </c>
      <c r="K28" s="62"/>
      <c r="L28" s="60"/>
    </row>
    <row r="29" spans="1:12">
      <c r="A29" s="63" t="s">
        <v>345</v>
      </c>
      <c r="B29" s="64" t="s">
        <v>344</v>
      </c>
      <c r="C29" s="63" t="s">
        <v>33</v>
      </c>
      <c r="D29" s="66" t="s">
        <v>237</v>
      </c>
      <c r="E29" s="66" t="s">
        <v>313</v>
      </c>
      <c r="F29" s="89" t="s">
        <v>242</v>
      </c>
      <c r="G29" s="89" t="s">
        <v>185</v>
      </c>
      <c r="H29" s="69" t="s">
        <v>238</v>
      </c>
      <c r="I29" s="96" t="s">
        <v>316</v>
      </c>
      <c r="J29" s="98">
        <v>172</v>
      </c>
      <c r="K29" s="62"/>
      <c r="L29" s="60"/>
    </row>
    <row r="30" spans="1:12">
      <c r="A30" s="63" t="s">
        <v>345</v>
      </c>
      <c r="B30" s="64" t="s">
        <v>344</v>
      </c>
      <c r="C30" s="63" t="s">
        <v>33</v>
      </c>
      <c r="D30" s="66" t="s">
        <v>237</v>
      </c>
      <c r="E30" s="66" t="s">
        <v>313</v>
      </c>
      <c r="F30" s="89" t="s">
        <v>243</v>
      </c>
      <c r="G30" s="89" t="s">
        <v>185</v>
      </c>
      <c r="H30" s="69" t="s">
        <v>239</v>
      </c>
      <c r="I30" s="96" t="s">
        <v>317</v>
      </c>
      <c r="J30" s="98">
        <v>160</v>
      </c>
      <c r="K30" s="62"/>
      <c r="L30" s="60"/>
    </row>
    <row r="31" spans="1:12">
      <c r="A31" s="63" t="s">
        <v>345</v>
      </c>
      <c r="B31" s="64" t="s">
        <v>344</v>
      </c>
      <c r="C31" s="63" t="s">
        <v>33</v>
      </c>
      <c r="D31" s="66" t="s">
        <v>237</v>
      </c>
      <c r="E31" s="66" t="s">
        <v>313</v>
      </c>
      <c r="F31" s="89" t="s">
        <v>244</v>
      </c>
      <c r="G31" s="89" t="s">
        <v>186</v>
      </c>
      <c r="H31" s="69" t="s">
        <v>239</v>
      </c>
      <c r="I31" s="96" t="s">
        <v>318</v>
      </c>
      <c r="J31" s="98">
        <v>260</v>
      </c>
      <c r="K31" s="62"/>
      <c r="L31" s="60"/>
    </row>
    <row r="32" spans="1:12">
      <c r="A32" s="63" t="s">
        <v>345</v>
      </c>
      <c r="B32" s="64" t="s">
        <v>344</v>
      </c>
      <c r="C32" s="63" t="s">
        <v>33</v>
      </c>
      <c r="D32" s="66" t="s">
        <v>237</v>
      </c>
      <c r="E32" s="66" t="s">
        <v>313</v>
      </c>
      <c r="F32" s="89" t="s">
        <v>245</v>
      </c>
      <c r="G32" s="89" t="s">
        <v>187</v>
      </c>
      <c r="H32" s="69" t="s">
        <v>238</v>
      </c>
      <c r="I32" s="99" t="s">
        <v>319</v>
      </c>
      <c r="J32" s="101">
        <v>220</v>
      </c>
      <c r="K32" s="62"/>
      <c r="L32" s="60"/>
    </row>
    <row r="33" spans="1:12">
      <c r="A33" s="63" t="s">
        <v>345</v>
      </c>
      <c r="B33" s="64" t="s">
        <v>344</v>
      </c>
      <c r="C33" s="63" t="s">
        <v>33</v>
      </c>
      <c r="D33" s="66" t="s">
        <v>237</v>
      </c>
      <c r="E33" s="66" t="s">
        <v>313</v>
      </c>
      <c r="F33" s="66" t="s">
        <v>246</v>
      </c>
      <c r="G33" s="66" t="s">
        <v>188</v>
      </c>
      <c r="H33" s="69" t="s">
        <v>239</v>
      </c>
      <c r="I33" s="97">
        <v>44029</v>
      </c>
      <c r="J33" s="98">
        <v>112</v>
      </c>
      <c r="K33" s="62"/>
      <c r="L33" s="60"/>
    </row>
    <row r="34" spans="1:12">
      <c r="A34" s="63" t="s">
        <v>345</v>
      </c>
      <c r="B34" s="64" t="s">
        <v>344</v>
      </c>
      <c r="C34" s="63" t="s">
        <v>33</v>
      </c>
      <c r="D34" s="66" t="s">
        <v>237</v>
      </c>
      <c r="E34" s="66" t="s">
        <v>313</v>
      </c>
      <c r="F34" s="90" t="s">
        <v>247</v>
      </c>
      <c r="G34" s="89" t="s">
        <v>189</v>
      </c>
      <c r="H34" s="69" t="s">
        <v>238</v>
      </c>
      <c r="I34" s="99" t="s">
        <v>320</v>
      </c>
      <c r="J34" s="101">
        <v>240</v>
      </c>
      <c r="K34" s="62"/>
      <c r="L34" s="60"/>
    </row>
    <row r="35" spans="1:12">
      <c r="A35" s="63" t="s">
        <v>345</v>
      </c>
      <c r="B35" s="64" t="s">
        <v>344</v>
      </c>
      <c r="C35" s="63" t="s">
        <v>33</v>
      </c>
      <c r="D35" s="66" t="s">
        <v>237</v>
      </c>
      <c r="E35" s="66" t="s">
        <v>313</v>
      </c>
      <c r="F35" s="89" t="s">
        <v>248</v>
      </c>
      <c r="G35" s="89" t="s">
        <v>190</v>
      </c>
      <c r="H35" s="69" t="s">
        <v>238</v>
      </c>
      <c r="I35" s="99" t="s">
        <v>321</v>
      </c>
      <c r="J35" s="101">
        <v>168</v>
      </c>
      <c r="K35" s="62"/>
      <c r="L35" s="60"/>
    </row>
    <row r="36" spans="1:12">
      <c r="A36" s="63" t="s">
        <v>345</v>
      </c>
      <c r="B36" s="64" t="s">
        <v>344</v>
      </c>
      <c r="C36" s="63" t="s">
        <v>33</v>
      </c>
      <c r="D36" s="66" t="s">
        <v>237</v>
      </c>
      <c r="E36" s="66" t="s">
        <v>313</v>
      </c>
      <c r="F36" s="89" t="s">
        <v>249</v>
      </c>
      <c r="G36" s="89" t="s">
        <v>191</v>
      </c>
      <c r="H36" s="69" t="s">
        <v>239</v>
      </c>
      <c r="I36" s="96" t="s">
        <v>322</v>
      </c>
      <c r="J36" s="98">
        <v>160</v>
      </c>
      <c r="K36" s="62"/>
      <c r="L36" s="60"/>
    </row>
    <row r="37" spans="1:12">
      <c r="A37" s="63" t="s">
        <v>345</v>
      </c>
      <c r="B37" s="64" t="s">
        <v>344</v>
      </c>
      <c r="C37" s="63" t="s">
        <v>33</v>
      </c>
      <c r="D37" s="66" t="s">
        <v>237</v>
      </c>
      <c r="E37" s="66" t="s">
        <v>313</v>
      </c>
      <c r="F37" s="89" t="s">
        <v>250</v>
      </c>
      <c r="G37" s="89" t="s">
        <v>192</v>
      </c>
      <c r="H37" s="69" t="s">
        <v>238</v>
      </c>
      <c r="I37" s="96" t="s">
        <v>323</v>
      </c>
      <c r="J37" s="98">
        <v>180</v>
      </c>
      <c r="K37" s="62"/>
      <c r="L37" s="60"/>
    </row>
    <row r="38" spans="1:12">
      <c r="A38" s="63" t="s">
        <v>345</v>
      </c>
      <c r="B38" s="64" t="s">
        <v>344</v>
      </c>
      <c r="C38" s="63" t="s">
        <v>33</v>
      </c>
      <c r="D38" s="66" t="s">
        <v>237</v>
      </c>
      <c r="E38" s="66" t="s">
        <v>313</v>
      </c>
      <c r="F38" s="63" t="s">
        <v>251</v>
      </c>
      <c r="G38" s="63" t="s">
        <v>193</v>
      </c>
      <c r="H38" s="69" t="s">
        <v>238</v>
      </c>
      <c r="I38" s="96" t="s">
        <v>324</v>
      </c>
      <c r="J38" s="98">
        <v>236</v>
      </c>
      <c r="K38" s="62"/>
      <c r="L38" s="60"/>
    </row>
    <row r="39" spans="1:12">
      <c r="A39" s="63" t="s">
        <v>345</v>
      </c>
      <c r="B39" s="64" t="s">
        <v>344</v>
      </c>
      <c r="C39" s="63" t="s">
        <v>33</v>
      </c>
      <c r="D39" s="66" t="s">
        <v>237</v>
      </c>
      <c r="E39" s="66" t="s">
        <v>313</v>
      </c>
      <c r="F39" s="66" t="s">
        <v>252</v>
      </c>
      <c r="G39" s="66" t="s">
        <v>194</v>
      </c>
      <c r="H39" s="69" t="s">
        <v>239</v>
      </c>
      <c r="I39" s="96" t="s">
        <v>325</v>
      </c>
      <c r="J39" s="98">
        <v>112</v>
      </c>
      <c r="K39" s="62"/>
      <c r="L39" s="60"/>
    </row>
    <row r="40" spans="1:12">
      <c r="A40" s="63" t="s">
        <v>345</v>
      </c>
      <c r="B40" s="64" t="s">
        <v>344</v>
      </c>
      <c r="C40" s="63" t="s">
        <v>33</v>
      </c>
      <c r="D40" s="66" t="s">
        <v>237</v>
      </c>
      <c r="E40" s="66" t="s">
        <v>313</v>
      </c>
      <c r="F40" s="66" t="s">
        <v>253</v>
      </c>
      <c r="G40" s="66" t="s">
        <v>195</v>
      </c>
      <c r="H40" s="69" t="s">
        <v>239</v>
      </c>
      <c r="I40" s="99" t="s">
        <v>326</v>
      </c>
      <c r="J40" s="101">
        <v>140</v>
      </c>
      <c r="K40" s="62"/>
      <c r="L40" s="60"/>
    </row>
    <row r="41" spans="1:12">
      <c r="A41" s="63" t="s">
        <v>345</v>
      </c>
      <c r="B41" s="64" t="s">
        <v>344</v>
      </c>
      <c r="C41" s="63" t="s">
        <v>33</v>
      </c>
      <c r="D41" s="66" t="s">
        <v>237</v>
      </c>
      <c r="E41" s="66" t="s">
        <v>313</v>
      </c>
      <c r="F41" s="66" t="s">
        <v>254</v>
      </c>
      <c r="G41" s="66" t="s">
        <v>196</v>
      </c>
      <c r="H41" s="69" t="s">
        <v>239</v>
      </c>
      <c r="I41" s="100">
        <v>44017</v>
      </c>
      <c r="J41" s="101">
        <v>120</v>
      </c>
      <c r="K41" s="62"/>
      <c r="L41" s="60"/>
    </row>
    <row r="42" spans="1:12">
      <c r="A42" s="63" t="s">
        <v>345</v>
      </c>
      <c r="B42" s="64" t="s">
        <v>344</v>
      </c>
      <c r="C42" s="63" t="s">
        <v>33</v>
      </c>
      <c r="D42" s="66" t="s">
        <v>237</v>
      </c>
      <c r="E42" s="66" t="s">
        <v>313</v>
      </c>
      <c r="F42" s="66" t="s">
        <v>255</v>
      </c>
      <c r="G42" s="66" t="s">
        <v>197</v>
      </c>
      <c r="H42" s="69" t="s">
        <v>240</v>
      </c>
      <c r="I42" s="97">
        <v>44018</v>
      </c>
      <c r="J42" s="98">
        <v>40</v>
      </c>
      <c r="K42" s="62"/>
      <c r="L42" s="60"/>
    </row>
    <row r="43" spans="1:12">
      <c r="A43" s="63" t="s">
        <v>345</v>
      </c>
      <c r="B43" s="64" t="s">
        <v>344</v>
      </c>
      <c r="C43" s="63" t="s">
        <v>33</v>
      </c>
      <c r="D43" s="66" t="s">
        <v>237</v>
      </c>
      <c r="E43" s="66" t="s">
        <v>313</v>
      </c>
      <c r="F43" s="66" t="s">
        <v>256</v>
      </c>
      <c r="G43" s="66" t="s">
        <v>198</v>
      </c>
      <c r="H43" s="69" t="s">
        <v>239</v>
      </c>
      <c r="I43" s="94">
        <v>44019</v>
      </c>
      <c r="J43" s="95">
        <v>68</v>
      </c>
      <c r="K43" s="62"/>
      <c r="L43" s="60"/>
    </row>
    <row r="44" spans="1:12">
      <c r="A44" s="63" t="s">
        <v>345</v>
      </c>
      <c r="B44" s="64" t="s">
        <v>344</v>
      </c>
      <c r="C44" s="63" t="s">
        <v>33</v>
      </c>
      <c r="D44" s="66" t="s">
        <v>237</v>
      </c>
      <c r="E44" s="66" t="s">
        <v>313</v>
      </c>
      <c r="F44" s="66" t="s">
        <v>257</v>
      </c>
      <c r="G44" s="66" t="s">
        <v>199</v>
      </c>
      <c r="H44" s="69" t="s">
        <v>240</v>
      </c>
      <c r="I44" s="94">
        <v>44020</v>
      </c>
      <c r="J44" s="95">
        <v>76</v>
      </c>
      <c r="K44" s="62"/>
      <c r="L44" s="60"/>
    </row>
    <row r="45" spans="1:12">
      <c r="A45" s="63" t="s">
        <v>345</v>
      </c>
      <c r="B45" s="64" t="s">
        <v>344</v>
      </c>
      <c r="C45" s="63" t="s">
        <v>33</v>
      </c>
      <c r="D45" s="66" t="s">
        <v>237</v>
      </c>
      <c r="E45" s="66" t="s">
        <v>313</v>
      </c>
      <c r="F45" s="66" t="s">
        <v>200</v>
      </c>
      <c r="G45" s="66" t="s">
        <v>201</v>
      </c>
      <c r="H45" s="69" t="s">
        <v>240</v>
      </c>
      <c r="I45" s="97">
        <v>44022</v>
      </c>
      <c r="J45" s="98">
        <v>72</v>
      </c>
      <c r="K45" s="62"/>
      <c r="L45" s="60"/>
    </row>
    <row r="46" spans="1:12">
      <c r="A46" s="63" t="s">
        <v>345</v>
      </c>
      <c r="B46" s="64" t="s">
        <v>344</v>
      </c>
      <c r="C46" s="63" t="s">
        <v>33</v>
      </c>
      <c r="D46" s="66" t="s">
        <v>237</v>
      </c>
      <c r="E46" s="66" t="s">
        <v>313</v>
      </c>
      <c r="F46" s="66" t="s">
        <v>258</v>
      </c>
      <c r="G46" s="66" t="s">
        <v>202</v>
      </c>
      <c r="H46" s="69" t="s">
        <v>239</v>
      </c>
      <c r="I46" s="95" t="s">
        <v>327</v>
      </c>
      <c r="J46" s="95">
        <v>124</v>
      </c>
      <c r="K46" s="62"/>
      <c r="L46" s="60"/>
    </row>
    <row r="47" spans="1:12">
      <c r="A47" s="63" t="s">
        <v>345</v>
      </c>
      <c r="B47" s="64" t="s">
        <v>344</v>
      </c>
      <c r="C47" s="63" t="s">
        <v>33</v>
      </c>
      <c r="D47" s="66" t="s">
        <v>237</v>
      </c>
      <c r="E47" s="66" t="s">
        <v>313</v>
      </c>
      <c r="F47" s="66" t="s">
        <v>259</v>
      </c>
      <c r="G47" s="91" t="s">
        <v>203</v>
      </c>
      <c r="H47" s="69" t="s">
        <v>239</v>
      </c>
      <c r="I47" s="101" t="s">
        <v>318</v>
      </c>
      <c r="J47" s="101">
        <v>180</v>
      </c>
      <c r="K47" s="62"/>
      <c r="L47" s="60"/>
    </row>
    <row r="48" spans="1:12">
      <c r="A48" s="63" t="s">
        <v>345</v>
      </c>
      <c r="B48" s="64" t="s">
        <v>344</v>
      </c>
      <c r="C48" s="63" t="s">
        <v>33</v>
      </c>
      <c r="D48" s="66" t="s">
        <v>237</v>
      </c>
      <c r="E48" s="66" t="s">
        <v>313</v>
      </c>
      <c r="F48" s="66" t="s">
        <v>260</v>
      </c>
      <c r="G48" s="66" t="s">
        <v>204</v>
      </c>
      <c r="H48" s="69" t="s">
        <v>240</v>
      </c>
      <c r="I48" s="100">
        <v>44027</v>
      </c>
      <c r="J48" s="101">
        <v>100</v>
      </c>
      <c r="K48" s="62"/>
      <c r="L48" s="60"/>
    </row>
    <row r="49" spans="1:12">
      <c r="A49" s="63" t="s">
        <v>345</v>
      </c>
      <c r="B49" s="64" t="s">
        <v>344</v>
      </c>
      <c r="C49" s="63" t="s">
        <v>33</v>
      </c>
      <c r="D49" s="66" t="s">
        <v>237</v>
      </c>
      <c r="E49" s="66" t="s">
        <v>313</v>
      </c>
      <c r="F49" s="66" t="s">
        <v>261</v>
      </c>
      <c r="G49" s="66" t="s">
        <v>205</v>
      </c>
      <c r="H49" s="69" t="s">
        <v>240</v>
      </c>
      <c r="I49" s="97">
        <v>44029</v>
      </c>
      <c r="J49" s="98">
        <v>100</v>
      </c>
      <c r="K49" s="62"/>
      <c r="L49" s="60"/>
    </row>
    <row r="50" spans="1:12">
      <c r="A50" s="63" t="s">
        <v>345</v>
      </c>
      <c r="B50" s="64" t="s">
        <v>344</v>
      </c>
      <c r="C50" s="63" t="s">
        <v>33</v>
      </c>
      <c r="D50" s="66" t="s">
        <v>237</v>
      </c>
      <c r="E50" s="66" t="s">
        <v>313</v>
      </c>
      <c r="F50" s="66" t="s">
        <v>262</v>
      </c>
      <c r="G50" s="91" t="s">
        <v>206</v>
      </c>
      <c r="H50" s="69" t="s">
        <v>239</v>
      </c>
      <c r="I50" s="94">
        <v>44031</v>
      </c>
      <c r="J50" s="95">
        <v>140</v>
      </c>
      <c r="K50" s="62"/>
      <c r="L50" s="60"/>
    </row>
    <row r="51" spans="1:12">
      <c r="A51" s="63" t="s">
        <v>345</v>
      </c>
      <c r="B51" s="64" t="s">
        <v>344</v>
      </c>
      <c r="C51" s="63" t="s">
        <v>33</v>
      </c>
      <c r="D51" s="66" t="s">
        <v>237</v>
      </c>
      <c r="E51" s="66" t="s">
        <v>313</v>
      </c>
      <c r="F51" s="91" t="s">
        <v>263</v>
      </c>
      <c r="G51" s="91" t="s">
        <v>207</v>
      </c>
      <c r="H51" s="69" t="s">
        <v>239</v>
      </c>
      <c r="I51" s="94">
        <v>44033</v>
      </c>
      <c r="J51" s="95">
        <v>120</v>
      </c>
      <c r="K51" s="62"/>
      <c r="L51" s="60"/>
    </row>
    <row r="52" spans="1:12">
      <c r="A52" s="63" t="s">
        <v>345</v>
      </c>
      <c r="B52" s="64" t="s">
        <v>344</v>
      </c>
      <c r="C52" s="63" t="s">
        <v>33</v>
      </c>
      <c r="D52" s="66" t="s">
        <v>237</v>
      </c>
      <c r="E52" s="66" t="s">
        <v>313</v>
      </c>
      <c r="F52" s="91" t="s">
        <v>264</v>
      </c>
      <c r="G52" s="91" t="s">
        <v>208</v>
      </c>
      <c r="H52" s="69" t="s">
        <v>238</v>
      </c>
      <c r="I52" s="95" t="s">
        <v>328</v>
      </c>
      <c r="J52" s="95">
        <v>240</v>
      </c>
      <c r="K52" s="62"/>
      <c r="L52" s="60"/>
    </row>
    <row r="53" spans="1:12">
      <c r="A53" s="63" t="s">
        <v>345</v>
      </c>
      <c r="B53" s="64" t="s">
        <v>344</v>
      </c>
      <c r="C53" s="63" t="s">
        <v>33</v>
      </c>
      <c r="D53" s="66" t="s">
        <v>237</v>
      </c>
      <c r="E53" s="66" t="s">
        <v>313</v>
      </c>
      <c r="F53" s="66" t="s">
        <v>265</v>
      </c>
      <c r="G53" s="66" t="s">
        <v>209</v>
      </c>
      <c r="H53" s="69" t="s">
        <v>239</v>
      </c>
      <c r="I53" s="94">
        <v>44036</v>
      </c>
      <c r="J53" s="95">
        <v>120</v>
      </c>
      <c r="K53" s="62"/>
      <c r="L53" s="60"/>
    </row>
    <row r="54" spans="1:12">
      <c r="A54" s="63" t="s">
        <v>345</v>
      </c>
      <c r="B54" s="64" t="s">
        <v>344</v>
      </c>
      <c r="C54" s="63" t="s">
        <v>33</v>
      </c>
      <c r="D54" s="66" t="s">
        <v>237</v>
      </c>
      <c r="E54" s="66" t="s">
        <v>313</v>
      </c>
      <c r="F54" s="66" t="s">
        <v>266</v>
      </c>
      <c r="G54" s="66" t="s">
        <v>210</v>
      </c>
      <c r="H54" s="69" t="s">
        <v>239</v>
      </c>
      <c r="I54" s="95" t="s">
        <v>329</v>
      </c>
      <c r="J54" s="95">
        <v>120</v>
      </c>
      <c r="K54" s="62"/>
      <c r="L54" s="60"/>
    </row>
    <row r="55" spans="1:12">
      <c r="A55" s="63" t="s">
        <v>345</v>
      </c>
      <c r="B55" s="64" t="s">
        <v>344</v>
      </c>
      <c r="C55" s="63" t="s">
        <v>33</v>
      </c>
      <c r="D55" s="66" t="s">
        <v>237</v>
      </c>
      <c r="E55" s="66" t="s">
        <v>314</v>
      </c>
      <c r="F55" s="89" t="s">
        <v>267</v>
      </c>
      <c r="G55" s="89" t="s">
        <v>211</v>
      </c>
      <c r="H55" s="69" t="s">
        <v>239</v>
      </c>
      <c r="I55" s="95" t="s">
        <v>330</v>
      </c>
      <c r="J55" s="95">
        <v>240</v>
      </c>
      <c r="K55" s="62"/>
      <c r="L55" s="60"/>
    </row>
    <row r="56" spans="1:12">
      <c r="A56" s="63" t="s">
        <v>345</v>
      </c>
      <c r="B56" s="64" t="s">
        <v>344</v>
      </c>
      <c r="C56" s="63" t="s">
        <v>33</v>
      </c>
      <c r="D56" s="66" t="s">
        <v>237</v>
      </c>
      <c r="E56" s="66" t="s">
        <v>314</v>
      </c>
      <c r="F56" s="92" t="s">
        <v>212</v>
      </c>
      <c r="G56" s="87" t="s">
        <v>213</v>
      </c>
      <c r="H56" s="69" t="s">
        <v>239</v>
      </c>
      <c r="I56" s="98" t="s">
        <v>291</v>
      </c>
      <c r="J56" s="98">
        <v>160</v>
      </c>
      <c r="K56" s="62"/>
      <c r="L56" s="60"/>
    </row>
    <row r="57" spans="1:12">
      <c r="A57" s="63" t="s">
        <v>345</v>
      </c>
      <c r="B57" s="64" t="s">
        <v>344</v>
      </c>
      <c r="C57" s="63" t="s">
        <v>33</v>
      </c>
      <c r="D57" s="66" t="s">
        <v>237</v>
      </c>
      <c r="E57" s="66" t="s">
        <v>314</v>
      </c>
      <c r="F57" s="92" t="s">
        <v>214</v>
      </c>
      <c r="G57" s="87" t="s">
        <v>215</v>
      </c>
      <c r="H57" s="69" t="s">
        <v>239</v>
      </c>
      <c r="I57" s="94">
        <v>44023</v>
      </c>
      <c r="J57" s="95">
        <v>120</v>
      </c>
      <c r="K57" s="62"/>
      <c r="L57" s="60"/>
    </row>
    <row r="58" spans="1:12">
      <c r="A58" s="63" t="s">
        <v>345</v>
      </c>
      <c r="B58" s="64" t="s">
        <v>344</v>
      </c>
      <c r="C58" s="63" t="s">
        <v>33</v>
      </c>
      <c r="D58" s="66" t="s">
        <v>237</v>
      </c>
      <c r="E58" s="66" t="s">
        <v>314</v>
      </c>
      <c r="F58" s="89" t="s">
        <v>268</v>
      </c>
      <c r="G58" s="89" t="s">
        <v>216</v>
      </c>
      <c r="H58" s="69" t="s">
        <v>239</v>
      </c>
      <c r="I58" s="97">
        <v>44025</v>
      </c>
      <c r="J58" s="98">
        <v>120</v>
      </c>
      <c r="K58" s="62"/>
      <c r="L58" s="60"/>
    </row>
    <row r="59" spans="1:12">
      <c r="A59" s="63" t="s">
        <v>345</v>
      </c>
      <c r="B59" s="64" t="s">
        <v>344</v>
      </c>
      <c r="C59" s="63" t="s">
        <v>33</v>
      </c>
      <c r="D59" s="66" t="s">
        <v>237</v>
      </c>
      <c r="E59" s="66" t="s">
        <v>314</v>
      </c>
      <c r="F59" s="89" t="s">
        <v>269</v>
      </c>
      <c r="G59" s="89" t="s">
        <v>217</v>
      </c>
      <c r="H59" s="69" t="s">
        <v>238</v>
      </c>
      <c r="I59" s="94">
        <v>44026</v>
      </c>
      <c r="J59" s="95">
        <v>180</v>
      </c>
      <c r="K59" s="62"/>
      <c r="L59" s="60"/>
    </row>
    <row r="60" spans="1:12">
      <c r="A60" s="63" t="s">
        <v>345</v>
      </c>
      <c r="B60" s="64" t="s">
        <v>344</v>
      </c>
      <c r="C60" s="63" t="s">
        <v>33</v>
      </c>
      <c r="D60" s="66" t="s">
        <v>237</v>
      </c>
      <c r="E60" s="66" t="s">
        <v>314</v>
      </c>
      <c r="F60" s="66" t="s">
        <v>270</v>
      </c>
      <c r="G60" s="66" t="s">
        <v>218</v>
      </c>
      <c r="H60" s="69" t="s">
        <v>238</v>
      </c>
      <c r="I60" s="94">
        <v>44027</v>
      </c>
      <c r="J60" s="95">
        <v>180</v>
      </c>
      <c r="K60" s="62"/>
      <c r="L60" s="60"/>
    </row>
    <row r="61" spans="1:12">
      <c r="A61" s="63" t="s">
        <v>345</v>
      </c>
      <c r="B61" s="64" t="s">
        <v>344</v>
      </c>
      <c r="C61" s="63" t="s">
        <v>33</v>
      </c>
      <c r="D61" s="66" t="s">
        <v>237</v>
      </c>
      <c r="E61" s="66" t="s">
        <v>314</v>
      </c>
      <c r="F61" s="66" t="s">
        <v>271</v>
      </c>
      <c r="G61" s="66" t="s">
        <v>219</v>
      </c>
      <c r="H61" s="69" t="s">
        <v>239</v>
      </c>
      <c r="I61" s="94">
        <v>44028</v>
      </c>
      <c r="J61" s="95">
        <v>140</v>
      </c>
      <c r="K61" s="62"/>
      <c r="L61" s="60"/>
    </row>
    <row r="62" spans="1:12">
      <c r="A62" s="63" t="s">
        <v>345</v>
      </c>
      <c r="B62" s="64" t="s">
        <v>344</v>
      </c>
      <c r="C62" s="63" t="s">
        <v>33</v>
      </c>
      <c r="D62" s="66" t="s">
        <v>237</v>
      </c>
      <c r="E62" s="66" t="s">
        <v>314</v>
      </c>
      <c r="F62" s="89" t="s">
        <v>272</v>
      </c>
      <c r="G62" s="89" t="s">
        <v>211</v>
      </c>
      <c r="H62" s="69" t="s">
        <v>239</v>
      </c>
      <c r="I62" s="98" t="s">
        <v>331</v>
      </c>
      <c r="J62" s="98">
        <v>200</v>
      </c>
      <c r="K62" s="62"/>
      <c r="L62" s="60"/>
    </row>
    <row r="63" spans="1:12">
      <c r="A63" s="63" t="s">
        <v>345</v>
      </c>
      <c r="B63" s="64" t="s">
        <v>344</v>
      </c>
      <c r="C63" s="63" t="s">
        <v>33</v>
      </c>
      <c r="D63" s="66" t="s">
        <v>237</v>
      </c>
      <c r="E63" s="66" t="s">
        <v>314</v>
      </c>
      <c r="F63" s="91" t="s">
        <v>273</v>
      </c>
      <c r="G63" s="91" t="s">
        <v>220</v>
      </c>
      <c r="H63" s="69" t="s">
        <v>239</v>
      </c>
      <c r="I63" s="98" t="s">
        <v>332</v>
      </c>
      <c r="J63" s="98">
        <v>200</v>
      </c>
      <c r="K63" s="62"/>
      <c r="L63" s="60"/>
    </row>
    <row r="64" spans="1:12">
      <c r="A64" s="63" t="s">
        <v>345</v>
      </c>
      <c r="B64" s="64" t="s">
        <v>344</v>
      </c>
      <c r="C64" s="63" t="s">
        <v>33</v>
      </c>
      <c r="D64" s="66" t="s">
        <v>237</v>
      </c>
      <c r="E64" s="66" t="s">
        <v>314</v>
      </c>
      <c r="F64" s="89" t="s">
        <v>274</v>
      </c>
      <c r="G64" s="89" t="s">
        <v>221</v>
      </c>
      <c r="H64" s="69" t="s">
        <v>239</v>
      </c>
      <c r="I64" s="98" t="s">
        <v>333</v>
      </c>
      <c r="J64" s="98">
        <v>180</v>
      </c>
      <c r="K64" s="62"/>
      <c r="L64" s="60"/>
    </row>
    <row r="65" spans="1:12">
      <c r="A65" s="63" t="s">
        <v>345</v>
      </c>
      <c r="B65" s="64" t="s">
        <v>344</v>
      </c>
      <c r="C65" s="63" t="s">
        <v>33</v>
      </c>
      <c r="D65" s="66" t="s">
        <v>237</v>
      </c>
      <c r="E65" s="66" t="s">
        <v>314</v>
      </c>
      <c r="F65" s="91" t="s">
        <v>275</v>
      </c>
      <c r="G65" s="91" t="s">
        <v>222</v>
      </c>
      <c r="H65" s="69" t="s">
        <v>239</v>
      </c>
      <c r="I65" s="98" t="s">
        <v>334</v>
      </c>
      <c r="J65" s="98">
        <v>140</v>
      </c>
      <c r="K65" s="62"/>
      <c r="L65" s="60"/>
    </row>
    <row r="66" spans="1:12">
      <c r="A66" s="63" t="s">
        <v>345</v>
      </c>
      <c r="B66" s="64" t="s">
        <v>344</v>
      </c>
      <c r="C66" s="63" t="s">
        <v>33</v>
      </c>
      <c r="D66" s="66" t="s">
        <v>237</v>
      </c>
      <c r="E66" s="66" t="s">
        <v>314</v>
      </c>
      <c r="F66" s="89" t="s">
        <v>276</v>
      </c>
      <c r="G66" s="89" t="s">
        <v>221</v>
      </c>
      <c r="H66" s="69" t="s">
        <v>239</v>
      </c>
      <c r="I66" s="97">
        <v>44039</v>
      </c>
      <c r="J66" s="98">
        <v>160</v>
      </c>
      <c r="K66" s="62"/>
      <c r="L66" s="60"/>
    </row>
    <row r="67" spans="1:12">
      <c r="A67" s="63" t="s">
        <v>345</v>
      </c>
      <c r="B67" s="64" t="s">
        <v>344</v>
      </c>
      <c r="C67" s="63" t="s">
        <v>33</v>
      </c>
      <c r="D67" s="66" t="s">
        <v>237</v>
      </c>
      <c r="E67" s="66" t="s">
        <v>314</v>
      </c>
      <c r="F67" s="91" t="s">
        <v>277</v>
      </c>
      <c r="G67" s="91" t="s">
        <v>223</v>
      </c>
      <c r="H67" s="69" t="s">
        <v>239</v>
      </c>
      <c r="I67" s="98" t="s">
        <v>324</v>
      </c>
      <c r="J67" s="98">
        <v>140</v>
      </c>
      <c r="K67" s="62"/>
      <c r="L67" s="60"/>
    </row>
    <row r="68" spans="1:12">
      <c r="A68" s="63" t="s">
        <v>345</v>
      </c>
      <c r="B68" s="64" t="s">
        <v>344</v>
      </c>
      <c r="C68" s="63" t="s">
        <v>33</v>
      </c>
      <c r="D68" s="66" t="s">
        <v>237</v>
      </c>
      <c r="E68" s="66" t="s">
        <v>314</v>
      </c>
      <c r="F68" s="66" t="s">
        <v>278</v>
      </c>
      <c r="G68" s="66" t="s">
        <v>224</v>
      </c>
      <c r="H68" s="69" t="s">
        <v>239</v>
      </c>
      <c r="I68" s="97">
        <v>44042</v>
      </c>
      <c r="J68" s="98">
        <v>160</v>
      </c>
      <c r="K68" s="62"/>
      <c r="L68" s="60"/>
    </row>
    <row r="69" spans="1:12">
      <c r="A69" s="63" t="s">
        <v>345</v>
      </c>
      <c r="B69" s="64" t="s">
        <v>344</v>
      </c>
      <c r="C69" s="63" t="s">
        <v>33</v>
      </c>
      <c r="D69" s="66" t="s">
        <v>237</v>
      </c>
      <c r="E69" s="66" t="s">
        <v>314</v>
      </c>
      <c r="F69" s="90" t="s">
        <v>279</v>
      </c>
      <c r="G69" s="89" t="s">
        <v>225</v>
      </c>
      <c r="H69" s="69" t="s">
        <v>239</v>
      </c>
      <c r="I69" s="98" t="s">
        <v>325</v>
      </c>
      <c r="J69" s="98">
        <v>140</v>
      </c>
      <c r="K69" s="62"/>
      <c r="L69" s="60"/>
    </row>
    <row r="70" spans="1:12">
      <c r="A70" s="63" t="s">
        <v>345</v>
      </c>
      <c r="B70" s="64" t="s">
        <v>344</v>
      </c>
      <c r="C70" s="63" t="s">
        <v>33</v>
      </c>
      <c r="D70" s="66" t="s">
        <v>237</v>
      </c>
      <c r="E70" s="66" t="s">
        <v>314</v>
      </c>
      <c r="F70" s="89" t="s">
        <v>280</v>
      </c>
      <c r="G70" s="89" t="s">
        <v>226</v>
      </c>
      <c r="H70" s="69" t="s">
        <v>239</v>
      </c>
      <c r="I70" s="98" t="s">
        <v>335</v>
      </c>
      <c r="J70" s="98">
        <v>160</v>
      </c>
      <c r="K70" s="62"/>
      <c r="L70" s="60"/>
    </row>
    <row r="71" spans="1:12">
      <c r="A71" s="63" t="s">
        <v>345</v>
      </c>
      <c r="B71" s="64" t="s">
        <v>344</v>
      </c>
      <c r="C71" s="63" t="s">
        <v>33</v>
      </c>
      <c r="D71" s="66" t="s">
        <v>237</v>
      </c>
      <c r="E71" s="66" t="s">
        <v>314</v>
      </c>
      <c r="F71" s="89" t="s">
        <v>281</v>
      </c>
      <c r="G71" s="89" t="s">
        <v>227</v>
      </c>
      <c r="H71" s="69" t="s">
        <v>238</v>
      </c>
      <c r="I71" s="98" t="s">
        <v>336</v>
      </c>
      <c r="J71" s="98">
        <v>100</v>
      </c>
      <c r="K71" s="62"/>
      <c r="L71" s="60"/>
    </row>
    <row r="72" spans="1:12">
      <c r="A72" s="63" t="s">
        <v>345</v>
      </c>
      <c r="B72" s="64" t="s">
        <v>344</v>
      </c>
      <c r="C72" s="63" t="s">
        <v>33</v>
      </c>
      <c r="D72" s="66" t="s">
        <v>237</v>
      </c>
      <c r="E72" s="66" t="s">
        <v>314</v>
      </c>
      <c r="F72" s="66" t="s">
        <v>282</v>
      </c>
      <c r="G72" s="66" t="s">
        <v>228</v>
      </c>
      <c r="H72" s="69" t="s">
        <v>239</v>
      </c>
      <c r="I72" s="97" t="s">
        <v>300</v>
      </c>
      <c r="J72" s="98">
        <v>160</v>
      </c>
      <c r="K72" s="62"/>
      <c r="L72" s="60"/>
    </row>
    <row r="73" spans="1:12">
      <c r="A73" s="63" t="s">
        <v>345</v>
      </c>
      <c r="B73" s="64" t="s">
        <v>344</v>
      </c>
      <c r="C73" s="63" t="s">
        <v>33</v>
      </c>
      <c r="D73" s="66" t="s">
        <v>237</v>
      </c>
      <c r="E73" s="66" t="s">
        <v>314</v>
      </c>
      <c r="F73" s="66" t="s">
        <v>283</v>
      </c>
      <c r="G73" s="66" t="s">
        <v>229</v>
      </c>
      <c r="H73" s="69" t="s">
        <v>239</v>
      </c>
      <c r="I73" s="97" t="s">
        <v>337</v>
      </c>
      <c r="J73" s="98">
        <v>120</v>
      </c>
      <c r="K73" s="62"/>
      <c r="L73" s="60"/>
    </row>
    <row r="74" spans="1:12">
      <c r="A74" s="63" t="s">
        <v>345</v>
      </c>
      <c r="B74" s="64" t="s">
        <v>344</v>
      </c>
      <c r="C74" s="63" t="s">
        <v>33</v>
      </c>
      <c r="D74" s="66" t="s">
        <v>237</v>
      </c>
      <c r="E74" s="66" t="s">
        <v>314</v>
      </c>
      <c r="F74" s="66" t="s">
        <v>284</v>
      </c>
      <c r="G74" s="66" t="s">
        <v>230</v>
      </c>
      <c r="H74" s="69" t="s">
        <v>239</v>
      </c>
      <c r="I74" s="98" t="s">
        <v>338</v>
      </c>
      <c r="J74" s="98">
        <v>140</v>
      </c>
      <c r="K74" s="62"/>
      <c r="L74" s="60"/>
    </row>
    <row r="75" spans="1:12">
      <c r="A75" s="63" t="s">
        <v>345</v>
      </c>
      <c r="B75" s="64" t="s">
        <v>344</v>
      </c>
      <c r="C75" s="63" t="s">
        <v>33</v>
      </c>
      <c r="D75" s="66" t="s">
        <v>237</v>
      </c>
      <c r="E75" s="66" t="s">
        <v>314</v>
      </c>
      <c r="F75" s="66" t="s">
        <v>285</v>
      </c>
      <c r="G75" s="66" t="s">
        <v>197</v>
      </c>
      <c r="H75" s="69" t="s">
        <v>240</v>
      </c>
      <c r="I75" s="98" t="s">
        <v>339</v>
      </c>
      <c r="J75" s="98">
        <v>120</v>
      </c>
      <c r="K75" s="62"/>
      <c r="L75" s="60"/>
    </row>
    <row r="76" spans="1:12">
      <c r="A76" s="63" t="s">
        <v>345</v>
      </c>
      <c r="B76" s="64" t="s">
        <v>344</v>
      </c>
      <c r="C76" s="63" t="s">
        <v>33</v>
      </c>
      <c r="D76" s="66" t="s">
        <v>237</v>
      </c>
      <c r="E76" s="66" t="s">
        <v>314</v>
      </c>
      <c r="F76" s="66" t="s">
        <v>286</v>
      </c>
      <c r="G76" s="66" t="s">
        <v>231</v>
      </c>
      <c r="H76" s="69" t="s">
        <v>240</v>
      </c>
      <c r="I76" s="98" t="s">
        <v>340</v>
      </c>
      <c r="J76" s="98">
        <v>140</v>
      </c>
      <c r="K76" s="62"/>
      <c r="L76" s="60"/>
    </row>
    <row r="77" spans="1:12">
      <c r="A77" s="63" t="s">
        <v>345</v>
      </c>
      <c r="B77" s="64" t="s">
        <v>344</v>
      </c>
      <c r="C77" s="63" t="s">
        <v>33</v>
      </c>
      <c r="D77" s="66" t="s">
        <v>237</v>
      </c>
      <c r="E77" s="66" t="s">
        <v>314</v>
      </c>
      <c r="F77" s="66" t="s">
        <v>287</v>
      </c>
      <c r="G77" s="66" t="s">
        <v>232</v>
      </c>
      <c r="H77" s="69" t="s">
        <v>239</v>
      </c>
      <c r="I77" s="98" t="s">
        <v>303</v>
      </c>
      <c r="J77" s="98">
        <v>80</v>
      </c>
      <c r="K77" s="62"/>
      <c r="L77" s="60"/>
    </row>
    <row r="78" spans="1:12">
      <c r="A78" s="63" t="s">
        <v>345</v>
      </c>
      <c r="B78" s="64" t="s">
        <v>344</v>
      </c>
      <c r="C78" s="63" t="s">
        <v>33</v>
      </c>
      <c r="D78" s="66" t="s">
        <v>237</v>
      </c>
      <c r="E78" s="66" t="s">
        <v>314</v>
      </c>
      <c r="F78" s="92" t="s">
        <v>233</v>
      </c>
      <c r="G78" s="85" t="s">
        <v>234</v>
      </c>
      <c r="H78" s="69" t="s">
        <v>240</v>
      </c>
      <c r="I78" s="98" t="s">
        <v>341</v>
      </c>
      <c r="J78" s="98">
        <v>120</v>
      </c>
      <c r="K78" s="62"/>
      <c r="L78" s="60"/>
    </row>
    <row r="79" spans="1:12">
      <c r="A79" s="63" t="s">
        <v>345</v>
      </c>
      <c r="B79" s="64" t="s">
        <v>344</v>
      </c>
      <c r="C79" s="63" t="s">
        <v>33</v>
      </c>
      <c r="D79" s="66" t="s">
        <v>237</v>
      </c>
      <c r="E79" s="66" t="s">
        <v>314</v>
      </c>
      <c r="F79" s="66" t="s">
        <v>288</v>
      </c>
      <c r="G79" s="66" t="s">
        <v>235</v>
      </c>
      <c r="H79" s="69" t="s">
        <v>239</v>
      </c>
      <c r="I79" s="98" t="s">
        <v>342</v>
      </c>
      <c r="J79" s="98">
        <v>100</v>
      </c>
      <c r="K79" s="62"/>
      <c r="L79" s="60"/>
    </row>
    <row r="80" spans="1:12">
      <c r="A80" s="63" t="s">
        <v>345</v>
      </c>
      <c r="B80" s="64" t="s">
        <v>344</v>
      </c>
      <c r="C80" s="63" t="s">
        <v>33</v>
      </c>
      <c r="D80" s="66" t="s">
        <v>237</v>
      </c>
      <c r="E80" s="66" t="s">
        <v>314</v>
      </c>
      <c r="F80" s="92" t="s">
        <v>289</v>
      </c>
      <c r="G80" s="85" t="s">
        <v>236</v>
      </c>
      <c r="H80" s="69" t="s">
        <v>239</v>
      </c>
      <c r="I80" s="98" t="s">
        <v>343</v>
      </c>
      <c r="J80" s="98">
        <v>100</v>
      </c>
      <c r="K80" s="62"/>
      <c r="L80" s="60"/>
    </row>
    <row r="81" spans="1:12" ht="21">
      <c r="A81" s="63"/>
      <c r="B81" s="64"/>
      <c r="C81" s="66"/>
      <c r="D81" s="66"/>
      <c r="E81" s="66"/>
      <c r="F81" s="66"/>
      <c r="G81" s="66"/>
      <c r="H81" s="71"/>
      <c r="I81" s="93"/>
      <c r="J81" s="104">
        <f>SUM(J3:J80)</f>
        <v>12300</v>
      </c>
      <c r="K81" s="104">
        <v>6300</v>
      </c>
      <c r="L81" s="104">
        <f>J81-K81</f>
        <v>6000</v>
      </c>
    </row>
  </sheetData>
  <autoFilter ref="A2:L81">
    <filterColumn colId="9"/>
  </autoFilter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133"/>
  <sheetViews>
    <sheetView zoomScale="88" zoomScaleNormal="88" workbookViewId="0">
      <pane xSplit="3" ySplit="2" topLeftCell="M27" activePane="bottomRight" state="frozen"/>
      <selection pane="topRight" activeCell="D1" sqref="D1"/>
      <selection pane="bottomLeft" activeCell="A3" sqref="A3"/>
      <selection pane="bottomRight" activeCell="P32" sqref="P32"/>
    </sheetView>
  </sheetViews>
  <sheetFormatPr defaultRowHeight="18" customHeight="1"/>
  <cols>
    <col min="1" max="1" width="4" style="2" bestFit="1" customWidth="1"/>
    <col min="2" max="5" width="10.7109375" style="1" customWidth="1"/>
    <col min="6" max="6" width="15" style="3" bestFit="1" customWidth="1"/>
    <col min="7" max="7" width="155.5703125" style="4" hidden="1" customWidth="1"/>
    <col min="8" max="9" width="8.42578125" style="3" bestFit="1" customWidth="1"/>
    <col min="10" max="10" width="7.42578125" style="3" bestFit="1" customWidth="1"/>
    <col min="11" max="12" width="8.42578125" style="3" bestFit="1" customWidth="1"/>
    <col min="13" max="13" width="7.42578125" style="3" bestFit="1" customWidth="1"/>
    <col min="14" max="14" width="16.85546875" style="2" bestFit="1" customWidth="1"/>
    <col min="15" max="15" width="13.5703125" style="1" bestFit="1" customWidth="1"/>
    <col min="16" max="16" width="18.42578125" style="1" customWidth="1"/>
    <col min="17" max="17" width="7.7109375" style="5" customWidth="1"/>
    <col min="18" max="20" width="20.42578125" style="1" customWidth="1"/>
    <col min="21" max="24" width="15" style="1" bestFit="1" customWidth="1"/>
    <col min="25" max="25" width="11.140625" style="1" bestFit="1" customWidth="1"/>
    <col min="26" max="26" width="15" style="1" bestFit="1" customWidth="1"/>
    <col min="27" max="27" width="11.85546875" style="1" bestFit="1" customWidth="1"/>
    <col min="28" max="16384" width="9.140625" style="1"/>
  </cols>
  <sheetData>
    <row r="1" spans="1:27" s="8" customFormat="1" ht="18" customHeight="1">
      <c r="A1" s="7"/>
      <c r="F1" s="9"/>
      <c r="G1" s="10"/>
      <c r="H1" s="82" t="s">
        <v>65</v>
      </c>
      <c r="I1" s="83"/>
      <c r="J1" s="83"/>
      <c r="K1" s="83"/>
      <c r="L1" s="83"/>
      <c r="M1" s="84"/>
      <c r="N1" s="7"/>
      <c r="U1" s="11"/>
      <c r="V1" s="11"/>
      <c r="W1" s="11"/>
      <c r="X1" s="11"/>
      <c r="Y1" s="11"/>
    </row>
    <row r="2" spans="1:27" s="18" customFormat="1" ht="18" customHeight="1">
      <c r="A2" s="12" t="s">
        <v>64</v>
      </c>
      <c r="B2" s="13" t="s">
        <v>46</v>
      </c>
      <c r="C2" s="13" t="s">
        <v>0</v>
      </c>
      <c r="D2" s="13" t="s">
        <v>6</v>
      </c>
      <c r="E2" s="13" t="s">
        <v>32</v>
      </c>
      <c r="F2" s="14" t="s">
        <v>54</v>
      </c>
      <c r="G2" s="15" t="s">
        <v>1</v>
      </c>
      <c r="H2" s="16">
        <v>43897</v>
      </c>
      <c r="I2" s="16">
        <v>43899</v>
      </c>
      <c r="J2" s="16">
        <v>43900</v>
      </c>
      <c r="K2" s="16">
        <v>43901</v>
      </c>
      <c r="L2" s="16">
        <v>43903</v>
      </c>
      <c r="M2" s="16">
        <v>43904</v>
      </c>
      <c r="N2" s="17" t="s">
        <v>66</v>
      </c>
      <c r="O2" s="17" t="s">
        <v>67</v>
      </c>
      <c r="P2" s="17" t="s">
        <v>68</v>
      </c>
      <c r="Q2" s="17" t="s">
        <v>69</v>
      </c>
      <c r="R2" s="18" t="s">
        <v>114</v>
      </c>
      <c r="S2" s="18" t="s">
        <v>128</v>
      </c>
      <c r="T2" s="18" t="s">
        <v>129</v>
      </c>
      <c r="U2" s="59" t="s">
        <v>115</v>
      </c>
      <c r="V2" s="59" t="s">
        <v>116</v>
      </c>
      <c r="W2" s="59" t="s">
        <v>117</v>
      </c>
      <c r="X2" s="59" t="s">
        <v>118</v>
      </c>
      <c r="Y2" s="59" t="s">
        <v>119</v>
      </c>
      <c r="Z2" s="18" t="s">
        <v>120</v>
      </c>
    </row>
    <row r="3" spans="1:27" s="29" customFormat="1" ht="18" customHeight="1">
      <c r="A3" s="19">
        <v>1</v>
      </c>
      <c r="B3" s="20" t="s">
        <v>131</v>
      </c>
      <c r="C3" s="21" t="s">
        <v>39</v>
      </c>
      <c r="D3" s="22">
        <v>2281</v>
      </c>
      <c r="E3" s="22">
        <v>9124</v>
      </c>
      <c r="F3" s="23">
        <v>9000</v>
      </c>
      <c r="G3" s="24" t="s">
        <v>71</v>
      </c>
      <c r="H3" s="23"/>
      <c r="I3" s="23"/>
      <c r="J3" s="23"/>
      <c r="K3" s="23"/>
      <c r="L3" s="23"/>
      <c r="M3" s="23"/>
      <c r="N3" s="25"/>
      <c r="O3" s="21"/>
      <c r="P3" s="26">
        <f>+F3</f>
        <v>9000</v>
      </c>
      <c r="Q3" s="26"/>
      <c r="R3" s="27">
        <f t="shared" ref="R3:R46" si="0">+P3*5000</f>
        <v>45000000</v>
      </c>
      <c r="S3" s="27">
        <f>P3*100</f>
        <v>900000</v>
      </c>
      <c r="T3" s="27">
        <f>R3+S3</f>
        <v>45900000</v>
      </c>
      <c r="U3" s="28">
        <v>15900000</v>
      </c>
      <c r="V3" s="28">
        <v>10000000</v>
      </c>
      <c r="W3" s="28">
        <v>10000000</v>
      </c>
      <c r="X3" s="28">
        <v>10000000</v>
      </c>
      <c r="Y3" s="28">
        <v>0</v>
      </c>
      <c r="Z3" s="28">
        <f>SUM(U3:Y3)</f>
        <v>45900000</v>
      </c>
      <c r="AA3" s="28"/>
    </row>
    <row r="4" spans="1:27" s="29" customFormat="1" ht="18" customHeight="1">
      <c r="A4" s="19">
        <v>2</v>
      </c>
      <c r="B4" s="20" t="s">
        <v>47</v>
      </c>
      <c r="C4" s="21" t="s">
        <v>11</v>
      </c>
      <c r="D4" s="22">
        <v>383</v>
      </c>
      <c r="E4" s="22">
        <v>1532</v>
      </c>
      <c r="F4" s="23">
        <v>1500</v>
      </c>
      <c r="G4" s="30" t="s">
        <v>72</v>
      </c>
      <c r="H4" s="23"/>
      <c r="I4" s="23"/>
      <c r="J4" s="23"/>
      <c r="K4" s="23"/>
      <c r="L4" s="23"/>
      <c r="M4" s="23"/>
      <c r="N4" s="25"/>
      <c r="O4" s="21"/>
      <c r="P4" s="26">
        <f>+F4</f>
        <v>1500</v>
      </c>
      <c r="Q4" s="21"/>
      <c r="R4" s="27">
        <f t="shared" si="0"/>
        <v>7500000</v>
      </c>
      <c r="S4" s="27">
        <f t="shared" ref="S4:S46" si="1">P4*100</f>
        <v>150000</v>
      </c>
      <c r="T4" s="27">
        <f t="shared" ref="T4:T48" si="2">R4+S4</f>
        <v>7650000</v>
      </c>
      <c r="U4" s="28">
        <v>2650000</v>
      </c>
      <c r="V4" s="28">
        <v>2500000</v>
      </c>
      <c r="W4" s="28">
        <v>2500000</v>
      </c>
      <c r="X4" s="28">
        <v>0</v>
      </c>
      <c r="Y4" s="28">
        <v>0</v>
      </c>
      <c r="Z4" s="28">
        <f t="shared" ref="Z4:Z46" si="3">SUM(U4:Y4)</f>
        <v>7650000</v>
      </c>
      <c r="AA4" s="28"/>
    </row>
    <row r="5" spans="1:27" s="29" customFormat="1" ht="18" customHeight="1">
      <c r="A5" s="19">
        <v>3</v>
      </c>
      <c r="B5" s="20" t="s">
        <v>47</v>
      </c>
      <c r="C5" s="21" t="s">
        <v>10</v>
      </c>
      <c r="D5" s="22">
        <v>922</v>
      </c>
      <c r="E5" s="22">
        <v>3688</v>
      </c>
      <c r="F5" s="23">
        <v>3600</v>
      </c>
      <c r="G5" s="30" t="s">
        <v>73</v>
      </c>
      <c r="H5" s="23"/>
      <c r="I5" s="23"/>
      <c r="J5" s="23"/>
      <c r="K5" s="23"/>
      <c r="L5" s="23"/>
      <c r="M5" s="23"/>
      <c r="N5" s="25"/>
      <c r="O5" s="21"/>
      <c r="P5" s="26">
        <f>+F5</f>
        <v>3600</v>
      </c>
      <c r="Q5" s="21"/>
      <c r="R5" s="27">
        <f t="shared" si="0"/>
        <v>18000000</v>
      </c>
      <c r="S5" s="27">
        <f t="shared" si="1"/>
        <v>360000</v>
      </c>
      <c r="T5" s="27">
        <f t="shared" si="2"/>
        <v>18360000</v>
      </c>
      <c r="U5" s="28">
        <v>5360000</v>
      </c>
      <c r="V5" s="28">
        <v>3000000</v>
      </c>
      <c r="W5" s="28">
        <v>4000000</v>
      </c>
      <c r="X5" s="28">
        <v>4000000</v>
      </c>
      <c r="Y5" s="28">
        <v>2000000</v>
      </c>
      <c r="Z5" s="28">
        <f t="shared" si="3"/>
        <v>18360000</v>
      </c>
      <c r="AA5" s="28"/>
    </row>
    <row r="6" spans="1:27" s="29" customFormat="1" ht="18" customHeight="1">
      <c r="A6" s="19">
        <v>4</v>
      </c>
      <c r="B6" s="20" t="s">
        <v>47</v>
      </c>
      <c r="C6" s="31" t="s">
        <v>13</v>
      </c>
      <c r="D6" s="32">
        <v>1980</v>
      </c>
      <c r="E6" s="32">
        <v>7920</v>
      </c>
      <c r="F6" s="33">
        <v>7700</v>
      </c>
      <c r="G6" s="34" t="s">
        <v>74</v>
      </c>
      <c r="H6" s="35"/>
      <c r="I6" s="35">
        <v>7700</v>
      </c>
      <c r="J6" s="35"/>
      <c r="K6" s="35"/>
      <c r="L6" s="35"/>
      <c r="M6" s="35"/>
      <c r="N6" s="19" t="s">
        <v>105</v>
      </c>
      <c r="O6" s="36">
        <v>43900</v>
      </c>
      <c r="P6" s="37">
        <f t="shared" ref="P6:P15" si="4">+H6+I6+J6+K6+L6+M6</f>
        <v>7700</v>
      </c>
      <c r="Q6" s="38">
        <f t="shared" ref="Q6:Q16" si="5">+P6/F6</f>
        <v>1</v>
      </c>
      <c r="R6" s="27">
        <f t="shared" si="0"/>
        <v>38500000</v>
      </c>
      <c r="S6" s="27">
        <f t="shared" si="1"/>
        <v>770000</v>
      </c>
      <c r="T6" s="27">
        <f t="shared" si="2"/>
        <v>39270000</v>
      </c>
      <c r="U6" s="28">
        <v>15770000</v>
      </c>
      <c r="V6" s="28">
        <v>10000000</v>
      </c>
      <c r="W6" s="28">
        <v>5000000</v>
      </c>
      <c r="X6" s="28">
        <v>5000000</v>
      </c>
      <c r="Y6" s="28">
        <v>3500000</v>
      </c>
      <c r="Z6" s="28">
        <f t="shared" si="3"/>
        <v>39270000</v>
      </c>
      <c r="AA6" s="28"/>
    </row>
    <row r="7" spans="1:27" s="29" customFormat="1" ht="18" customHeight="1">
      <c r="A7" s="19">
        <v>5</v>
      </c>
      <c r="B7" s="20" t="s">
        <v>47</v>
      </c>
      <c r="C7" s="31" t="s">
        <v>15</v>
      </c>
      <c r="D7" s="32">
        <v>1610</v>
      </c>
      <c r="E7" s="32">
        <v>6440</v>
      </c>
      <c r="F7" s="39">
        <v>6200</v>
      </c>
      <c r="G7" s="40" t="s">
        <v>75</v>
      </c>
      <c r="H7" s="35"/>
      <c r="I7" s="35">
        <v>6200</v>
      </c>
      <c r="J7" s="35"/>
      <c r="K7" s="35"/>
      <c r="L7" s="35"/>
      <c r="M7" s="35"/>
      <c r="N7" s="19" t="s">
        <v>107</v>
      </c>
      <c r="O7" s="36">
        <v>43902</v>
      </c>
      <c r="P7" s="37">
        <f t="shared" si="4"/>
        <v>6200</v>
      </c>
      <c r="Q7" s="38">
        <f t="shared" si="5"/>
        <v>1</v>
      </c>
      <c r="R7" s="27">
        <f t="shared" si="0"/>
        <v>31000000</v>
      </c>
      <c r="S7" s="27">
        <f t="shared" si="1"/>
        <v>620000</v>
      </c>
      <c r="T7" s="27">
        <f t="shared" si="2"/>
        <v>31620000</v>
      </c>
      <c r="U7" s="28">
        <v>8120000</v>
      </c>
      <c r="V7" s="28">
        <v>7500000</v>
      </c>
      <c r="W7" s="28">
        <v>7500000</v>
      </c>
      <c r="X7" s="28">
        <v>8500000</v>
      </c>
      <c r="Y7" s="28">
        <v>0</v>
      </c>
      <c r="Z7" s="28">
        <f t="shared" si="3"/>
        <v>31620000</v>
      </c>
      <c r="AA7" s="28"/>
    </row>
    <row r="8" spans="1:27" s="29" customFormat="1" ht="18" customHeight="1">
      <c r="A8" s="19">
        <v>6</v>
      </c>
      <c r="B8" s="41" t="s">
        <v>48</v>
      </c>
      <c r="C8" s="31" t="s">
        <v>17</v>
      </c>
      <c r="D8" s="32">
        <v>1535</v>
      </c>
      <c r="E8" s="32">
        <v>6140</v>
      </c>
      <c r="F8" s="39">
        <v>6000</v>
      </c>
      <c r="G8" s="40" t="s">
        <v>76</v>
      </c>
      <c r="H8" s="35"/>
      <c r="I8" s="35">
        <v>6000</v>
      </c>
      <c r="J8" s="35"/>
      <c r="K8" s="35"/>
      <c r="L8" s="35"/>
      <c r="M8" s="35"/>
      <c r="N8" s="19" t="s">
        <v>108</v>
      </c>
      <c r="O8" s="36">
        <v>43901</v>
      </c>
      <c r="P8" s="37">
        <f t="shared" si="4"/>
        <v>6000</v>
      </c>
      <c r="Q8" s="38">
        <f t="shared" si="5"/>
        <v>1</v>
      </c>
      <c r="R8" s="27">
        <f t="shared" si="0"/>
        <v>30000000</v>
      </c>
      <c r="S8" s="27">
        <f t="shared" si="1"/>
        <v>600000</v>
      </c>
      <c r="T8" s="27">
        <f t="shared" si="2"/>
        <v>30600000</v>
      </c>
      <c r="U8" s="28">
        <v>8100000</v>
      </c>
      <c r="V8" s="28">
        <v>7000000</v>
      </c>
      <c r="W8" s="28">
        <v>6000000</v>
      </c>
      <c r="X8" s="28">
        <v>5000000</v>
      </c>
      <c r="Y8" s="28">
        <v>4500000</v>
      </c>
      <c r="Z8" s="28">
        <f t="shared" si="3"/>
        <v>30600000</v>
      </c>
      <c r="AA8" s="28"/>
    </row>
    <row r="9" spans="1:27" s="29" customFormat="1" ht="18" customHeight="1">
      <c r="A9" s="19">
        <v>7</v>
      </c>
      <c r="B9" s="41" t="s">
        <v>48</v>
      </c>
      <c r="C9" s="31" t="s">
        <v>36</v>
      </c>
      <c r="D9" s="32">
        <v>135</v>
      </c>
      <c r="E9" s="32">
        <v>540</v>
      </c>
      <c r="F9" s="39">
        <v>500</v>
      </c>
      <c r="G9" s="40" t="s">
        <v>57</v>
      </c>
      <c r="H9" s="35"/>
      <c r="I9" s="35">
        <v>500</v>
      </c>
      <c r="J9" s="35"/>
      <c r="K9" s="35"/>
      <c r="L9" s="35"/>
      <c r="M9" s="35"/>
      <c r="N9" s="19" t="s">
        <v>109</v>
      </c>
      <c r="O9" s="36">
        <v>43903</v>
      </c>
      <c r="P9" s="37">
        <f t="shared" si="4"/>
        <v>500</v>
      </c>
      <c r="Q9" s="38">
        <f t="shared" si="5"/>
        <v>1</v>
      </c>
      <c r="R9" s="27">
        <f t="shared" si="0"/>
        <v>2500000</v>
      </c>
      <c r="S9" s="27">
        <f t="shared" si="1"/>
        <v>50000</v>
      </c>
      <c r="T9" s="27">
        <f t="shared" si="2"/>
        <v>2550000</v>
      </c>
      <c r="U9" s="28">
        <v>50000</v>
      </c>
      <c r="V9" s="28">
        <v>2500000</v>
      </c>
      <c r="W9" s="28">
        <v>0</v>
      </c>
      <c r="X9" s="28">
        <v>0</v>
      </c>
      <c r="Y9" s="28">
        <v>0</v>
      </c>
      <c r="Z9" s="28">
        <f t="shared" si="3"/>
        <v>2550000</v>
      </c>
      <c r="AA9" s="28"/>
    </row>
    <row r="10" spans="1:27" s="29" customFormat="1" ht="18" customHeight="1">
      <c r="A10" s="19">
        <v>8</v>
      </c>
      <c r="B10" s="41" t="s">
        <v>48</v>
      </c>
      <c r="C10" s="31" t="s">
        <v>18</v>
      </c>
      <c r="D10" s="32">
        <v>494</v>
      </c>
      <c r="E10" s="32">
        <v>1976</v>
      </c>
      <c r="F10" s="39">
        <v>1700</v>
      </c>
      <c r="G10" s="40" t="s">
        <v>77</v>
      </c>
      <c r="H10" s="35">
        <v>1700</v>
      </c>
      <c r="I10" s="35"/>
      <c r="J10" s="35"/>
      <c r="K10" s="35"/>
      <c r="L10" s="35"/>
      <c r="M10" s="35"/>
      <c r="N10" s="19"/>
      <c r="O10" s="42"/>
      <c r="P10" s="37">
        <f t="shared" si="4"/>
        <v>1700</v>
      </c>
      <c r="Q10" s="38">
        <f t="shared" si="5"/>
        <v>1</v>
      </c>
      <c r="R10" s="27">
        <f t="shared" si="0"/>
        <v>8500000</v>
      </c>
      <c r="S10" s="27">
        <f t="shared" si="1"/>
        <v>170000</v>
      </c>
      <c r="T10" s="27">
        <f t="shared" si="2"/>
        <v>8670000</v>
      </c>
      <c r="U10" s="28">
        <v>3170000</v>
      </c>
      <c r="V10" s="28">
        <v>2500000</v>
      </c>
      <c r="W10" s="28">
        <v>2000000</v>
      </c>
      <c r="X10" s="28">
        <v>1000000</v>
      </c>
      <c r="Y10" s="28">
        <v>0</v>
      </c>
      <c r="Z10" s="28">
        <f t="shared" si="3"/>
        <v>8670000</v>
      </c>
      <c r="AA10" s="28"/>
    </row>
    <row r="11" spans="1:27" s="29" customFormat="1" ht="18" customHeight="1">
      <c r="A11" s="19">
        <v>9</v>
      </c>
      <c r="B11" s="41" t="s">
        <v>48</v>
      </c>
      <c r="C11" s="31" t="s">
        <v>16</v>
      </c>
      <c r="D11" s="32">
        <v>650</v>
      </c>
      <c r="E11" s="32">
        <v>2600</v>
      </c>
      <c r="F11" s="39">
        <v>2500</v>
      </c>
      <c r="G11" s="40" t="s">
        <v>78</v>
      </c>
      <c r="H11" s="35"/>
      <c r="I11" s="35"/>
      <c r="J11" s="35"/>
      <c r="K11" s="35">
        <v>2500</v>
      </c>
      <c r="L11" s="35"/>
      <c r="M11" s="35"/>
      <c r="N11" s="19" t="s">
        <v>112</v>
      </c>
      <c r="O11" s="36">
        <v>43903</v>
      </c>
      <c r="P11" s="37">
        <f t="shared" si="4"/>
        <v>2500</v>
      </c>
      <c r="Q11" s="38">
        <f t="shared" si="5"/>
        <v>1</v>
      </c>
      <c r="R11" s="27">
        <f t="shared" si="0"/>
        <v>12500000</v>
      </c>
      <c r="S11" s="27">
        <f t="shared" si="1"/>
        <v>250000</v>
      </c>
      <c r="T11" s="27">
        <f t="shared" si="2"/>
        <v>12750000</v>
      </c>
      <c r="U11" s="28">
        <v>4250000</v>
      </c>
      <c r="V11" s="28">
        <v>3000000</v>
      </c>
      <c r="W11" s="28">
        <v>3000000</v>
      </c>
      <c r="X11" s="28">
        <v>2500000</v>
      </c>
      <c r="Y11" s="28">
        <v>0</v>
      </c>
      <c r="Z11" s="28">
        <f t="shared" si="3"/>
        <v>12750000</v>
      </c>
      <c r="AA11" s="28"/>
    </row>
    <row r="12" spans="1:27" s="29" customFormat="1" ht="18" customHeight="1">
      <c r="A12" s="19">
        <v>10</v>
      </c>
      <c r="B12" s="41" t="s">
        <v>52</v>
      </c>
      <c r="C12" s="31" t="s">
        <v>45</v>
      </c>
      <c r="D12" s="32">
        <v>245</v>
      </c>
      <c r="E12" s="32">
        <v>980</v>
      </c>
      <c r="F12" s="39">
        <v>800</v>
      </c>
      <c r="G12" s="40" t="s">
        <v>79</v>
      </c>
      <c r="H12" s="35"/>
      <c r="I12" s="35"/>
      <c r="J12" s="35"/>
      <c r="K12" s="35">
        <v>800</v>
      </c>
      <c r="L12" s="35"/>
      <c r="M12" s="35"/>
      <c r="N12" s="19"/>
      <c r="O12" s="42"/>
      <c r="P12" s="37">
        <f t="shared" si="4"/>
        <v>800</v>
      </c>
      <c r="Q12" s="38">
        <f t="shared" si="5"/>
        <v>1</v>
      </c>
      <c r="R12" s="27">
        <f t="shared" si="0"/>
        <v>4000000</v>
      </c>
      <c r="S12" s="27">
        <f t="shared" si="1"/>
        <v>80000</v>
      </c>
      <c r="T12" s="27">
        <f t="shared" si="2"/>
        <v>4080000</v>
      </c>
      <c r="U12" s="28">
        <v>2080000</v>
      </c>
      <c r="V12" s="28">
        <v>0</v>
      </c>
      <c r="W12" s="28">
        <v>1000000</v>
      </c>
      <c r="X12" s="28">
        <v>1000000</v>
      </c>
      <c r="Y12" s="28"/>
      <c r="Z12" s="28">
        <f t="shared" si="3"/>
        <v>4080000</v>
      </c>
      <c r="AA12" s="28"/>
    </row>
    <row r="13" spans="1:27" s="29" customFormat="1" ht="18" customHeight="1">
      <c r="A13" s="19">
        <v>11</v>
      </c>
      <c r="B13" s="41" t="s">
        <v>52</v>
      </c>
      <c r="C13" s="31" t="s">
        <v>35</v>
      </c>
      <c r="D13" s="32">
        <v>487</v>
      </c>
      <c r="E13" s="32">
        <v>1948</v>
      </c>
      <c r="F13" s="39">
        <v>1700</v>
      </c>
      <c r="G13" s="40" t="s">
        <v>80</v>
      </c>
      <c r="H13" s="35"/>
      <c r="I13" s="35"/>
      <c r="J13" s="35"/>
      <c r="K13" s="35">
        <v>1700</v>
      </c>
      <c r="L13" s="35"/>
      <c r="M13" s="35"/>
      <c r="N13" s="19"/>
      <c r="O13" s="42"/>
      <c r="P13" s="37">
        <f t="shared" si="4"/>
        <v>1700</v>
      </c>
      <c r="Q13" s="38">
        <f t="shared" si="5"/>
        <v>1</v>
      </c>
      <c r="R13" s="27">
        <f t="shared" si="0"/>
        <v>8500000</v>
      </c>
      <c r="S13" s="27">
        <f t="shared" si="1"/>
        <v>170000</v>
      </c>
      <c r="T13" s="27">
        <f t="shared" si="2"/>
        <v>8670000</v>
      </c>
      <c r="U13" s="28">
        <v>3170000</v>
      </c>
      <c r="V13" s="28">
        <v>0</v>
      </c>
      <c r="W13" s="28">
        <v>2500000</v>
      </c>
      <c r="X13" s="28">
        <v>2000000</v>
      </c>
      <c r="Y13" s="28">
        <v>1000000</v>
      </c>
      <c r="Z13" s="28">
        <f t="shared" si="3"/>
        <v>8670000</v>
      </c>
      <c r="AA13" s="28"/>
    </row>
    <row r="14" spans="1:27" s="29" customFormat="1" ht="18" customHeight="1">
      <c r="A14" s="19">
        <v>12</v>
      </c>
      <c r="B14" s="41" t="s">
        <v>52</v>
      </c>
      <c r="C14" s="31" t="s">
        <v>27</v>
      </c>
      <c r="D14" s="32">
        <v>225</v>
      </c>
      <c r="E14" s="32">
        <v>900</v>
      </c>
      <c r="F14" s="39">
        <v>800</v>
      </c>
      <c r="G14" s="40" t="s">
        <v>81</v>
      </c>
      <c r="H14" s="35">
        <v>800</v>
      </c>
      <c r="I14" s="35"/>
      <c r="J14" s="35"/>
      <c r="K14" s="35"/>
      <c r="L14" s="35"/>
      <c r="M14" s="35"/>
      <c r="N14" s="19"/>
      <c r="O14" s="42"/>
      <c r="P14" s="37">
        <f t="shared" si="4"/>
        <v>800</v>
      </c>
      <c r="Q14" s="38">
        <f t="shared" si="5"/>
        <v>1</v>
      </c>
      <c r="R14" s="27">
        <f t="shared" si="0"/>
        <v>4000000</v>
      </c>
      <c r="S14" s="27">
        <f t="shared" si="1"/>
        <v>80000</v>
      </c>
      <c r="T14" s="27">
        <f t="shared" si="2"/>
        <v>4080000</v>
      </c>
      <c r="U14" s="28">
        <v>2080000</v>
      </c>
      <c r="V14" s="28">
        <v>0</v>
      </c>
      <c r="W14" s="28">
        <v>1000000</v>
      </c>
      <c r="X14" s="28">
        <v>1000000</v>
      </c>
      <c r="Y14" s="28">
        <v>0</v>
      </c>
      <c r="Z14" s="28">
        <f t="shared" si="3"/>
        <v>4080000</v>
      </c>
      <c r="AA14" s="28"/>
    </row>
    <row r="15" spans="1:27" s="29" customFormat="1" ht="18" customHeight="1">
      <c r="A15" s="19">
        <v>13</v>
      </c>
      <c r="B15" s="41" t="s">
        <v>52</v>
      </c>
      <c r="C15" s="43" t="s">
        <v>56</v>
      </c>
      <c r="D15" s="44">
        <v>287</v>
      </c>
      <c r="E15" s="44">
        <v>1148</v>
      </c>
      <c r="F15" s="33">
        <v>1000</v>
      </c>
      <c r="G15" s="40" t="s">
        <v>60</v>
      </c>
      <c r="H15" s="35"/>
      <c r="I15" s="35"/>
      <c r="J15" s="35"/>
      <c r="K15" s="35">
        <v>1000</v>
      </c>
      <c r="L15" s="35"/>
      <c r="M15" s="35"/>
      <c r="N15" s="19"/>
      <c r="O15" s="42"/>
      <c r="P15" s="37">
        <f t="shared" si="4"/>
        <v>1000</v>
      </c>
      <c r="Q15" s="38">
        <f t="shared" si="5"/>
        <v>1</v>
      </c>
      <c r="R15" s="27">
        <f t="shared" si="0"/>
        <v>5000000</v>
      </c>
      <c r="S15" s="27">
        <f t="shared" si="1"/>
        <v>100000</v>
      </c>
      <c r="T15" s="27">
        <f t="shared" si="2"/>
        <v>5100000</v>
      </c>
      <c r="U15" s="28">
        <v>2100000</v>
      </c>
      <c r="V15" s="28">
        <v>0</v>
      </c>
      <c r="W15" s="28">
        <v>1500000</v>
      </c>
      <c r="X15" s="28">
        <v>1500000</v>
      </c>
      <c r="Y15" s="28"/>
      <c r="Z15" s="28">
        <f t="shared" si="3"/>
        <v>5100000</v>
      </c>
      <c r="AA15" s="28"/>
    </row>
    <row r="16" spans="1:27" s="29" customFormat="1" ht="18" customHeight="1">
      <c r="A16" s="19">
        <v>14</v>
      </c>
      <c r="B16" s="20" t="s">
        <v>52</v>
      </c>
      <c r="C16" s="21" t="s">
        <v>23</v>
      </c>
      <c r="D16" s="22">
        <v>1292</v>
      </c>
      <c r="E16" s="22">
        <v>5168</v>
      </c>
      <c r="F16" s="23">
        <v>5000</v>
      </c>
      <c r="G16" s="45" t="s">
        <v>99</v>
      </c>
      <c r="H16" s="23"/>
      <c r="I16" s="23"/>
      <c r="J16" s="23"/>
      <c r="K16" s="23"/>
      <c r="L16" s="23"/>
      <c r="M16" s="23"/>
      <c r="N16" s="25"/>
      <c r="O16" s="21"/>
      <c r="P16" s="26">
        <f t="shared" ref="P16:P23" si="6">+F16</f>
        <v>5000</v>
      </c>
      <c r="Q16" s="21">
        <f t="shared" si="5"/>
        <v>1</v>
      </c>
      <c r="R16" s="27">
        <f t="shared" si="0"/>
        <v>25000000</v>
      </c>
      <c r="S16" s="27">
        <f t="shared" si="1"/>
        <v>500000</v>
      </c>
      <c r="T16" s="27">
        <f t="shared" si="2"/>
        <v>25500000</v>
      </c>
      <c r="U16" s="28">
        <v>7500000</v>
      </c>
      <c r="V16" s="28">
        <v>5000000</v>
      </c>
      <c r="W16" s="28">
        <v>6000000</v>
      </c>
      <c r="X16" s="28">
        <v>4000000</v>
      </c>
      <c r="Y16" s="28">
        <v>3000000</v>
      </c>
      <c r="Z16" s="28">
        <f t="shared" si="3"/>
        <v>25500000</v>
      </c>
      <c r="AA16" s="28"/>
    </row>
    <row r="17" spans="1:27" s="29" customFormat="1" ht="18" customHeight="1">
      <c r="A17" s="19">
        <v>15</v>
      </c>
      <c r="B17" s="20" t="s">
        <v>52</v>
      </c>
      <c r="C17" s="21" t="s">
        <v>8</v>
      </c>
      <c r="D17" s="22">
        <v>861</v>
      </c>
      <c r="E17" s="22">
        <v>3444</v>
      </c>
      <c r="F17" s="23">
        <v>3200</v>
      </c>
      <c r="G17" s="45" t="s">
        <v>100</v>
      </c>
      <c r="H17" s="23"/>
      <c r="I17" s="23"/>
      <c r="J17" s="23"/>
      <c r="K17" s="23"/>
      <c r="L17" s="23"/>
      <c r="M17" s="23"/>
      <c r="N17" s="25"/>
      <c r="O17" s="21"/>
      <c r="P17" s="26">
        <f t="shared" si="6"/>
        <v>3200</v>
      </c>
      <c r="Q17" s="21"/>
      <c r="R17" s="27">
        <f t="shared" si="0"/>
        <v>16000000</v>
      </c>
      <c r="S17" s="27">
        <f t="shared" si="1"/>
        <v>320000</v>
      </c>
      <c r="T17" s="27">
        <f t="shared" si="2"/>
        <v>16320000</v>
      </c>
      <c r="U17" s="28">
        <v>4320000</v>
      </c>
      <c r="V17" s="28">
        <v>4000000</v>
      </c>
      <c r="W17" s="28">
        <v>4000000</v>
      </c>
      <c r="X17" s="28">
        <v>4000000</v>
      </c>
      <c r="Y17" s="28">
        <v>0</v>
      </c>
      <c r="Z17" s="28">
        <f t="shared" si="3"/>
        <v>16320000</v>
      </c>
      <c r="AA17" s="28"/>
    </row>
    <row r="18" spans="1:27" s="29" customFormat="1" ht="18" customHeight="1">
      <c r="A18" s="19">
        <v>16</v>
      </c>
      <c r="B18" s="20" t="s">
        <v>52</v>
      </c>
      <c r="C18" s="21" t="s">
        <v>3</v>
      </c>
      <c r="D18" s="22">
        <v>660</v>
      </c>
      <c r="E18" s="22">
        <v>2640</v>
      </c>
      <c r="F18" s="23">
        <v>2500</v>
      </c>
      <c r="G18" s="45" t="s">
        <v>101</v>
      </c>
      <c r="H18" s="23"/>
      <c r="I18" s="23"/>
      <c r="J18" s="23"/>
      <c r="K18" s="23"/>
      <c r="L18" s="23"/>
      <c r="M18" s="23"/>
      <c r="N18" s="25"/>
      <c r="O18" s="21"/>
      <c r="P18" s="26">
        <f t="shared" si="6"/>
        <v>2500</v>
      </c>
      <c r="Q18" s="21"/>
      <c r="R18" s="27">
        <f t="shared" si="0"/>
        <v>12500000</v>
      </c>
      <c r="S18" s="27">
        <f t="shared" si="1"/>
        <v>250000</v>
      </c>
      <c r="T18" s="27">
        <f t="shared" si="2"/>
        <v>12750000</v>
      </c>
      <c r="U18" s="28">
        <v>3750000</v>
      </c>
      <c r="V18" s="28">
        <v>2000000</v>
      </c>
      <c r="W18" s="28">
        <v>2500000</v>
      </c>
      <c r="X18" s="28">
        <v>2500000</v>
      </c>
      <c r="Y18" s="28">
        <v>2000000</v>
      </c>
      <c r="Z18" s="28">
        <f t="shared" si="3"/>
        <v>12750000</v>
      </c>
      <c r="AA18" s="28"/>
    </row>
    <row r="19" spans="1:27" s="29" customFormat="1" ht="18" customHeight="1">
      <c r="A19" s="19">
        <v>17</v>
      </c>
      <c r="B19" s="20" t="s">
        <v>52</v>
      </c>
      <c r="C19" s="21" t="s">
        <v>9</v>
      </c>
      <c r="D19" s="22">
        <v>762</v>
      </c>
      <c r="E19" s="22">
        <v>3048</v>
      </c>
      <c r="F19" s="23">
        <v>2800</v>
      </c>
      <c r="G19" s="45" t="s">
        <v>100</v>
      </c>
      <c r="H19" s="23"/>
      <c r="I19" s="23"/>
      <c r="J19" s="23"/>
      <c r="K19" s="23"/>
      <c r="L19" s="23"/>
      <c r="M19" s="23"/>
      <c r="N19" s="25"/>
      <c r="O19" s="21"/>
      <c r="P19" s="26">
        <f t="shared" si="6"/>
        <v>2800</v>
      </c>
      <c r="Q19" s="21"/>
      <c r="R19" s="27">
        <f t="shared" si="0"/>
        <v>14000000</v>
      </c>
      <c r="S19" s="27">
        <f t="shared" si="1"/>
        <v>280000</v>
      </c>
      <c r="T19" s="27">
        <f t="shared" si="2"/>
        <v>14280000</v>
      </c>
      <c r="U19" s="28">
        <v>4280000</v>
      </c>
      <c r="V19" s="28">
        <v>4000000</v>
      </c>
      <c r="W19" s="28">
        <v>4000000</v>
      </c>
      <c r="X19" s="28">
        <v>2000000</v>
      </c>
      <c r="Y19" s="28"/>
      <c r="Z19" s="28">
        <f t="shared" si="3"/>
        <v>14280000</v>
      </c>
      <c r="AA19" s="28"/>
    </row>
    <row r="20" spans="1:27" s="29" customFormat="1" ht="18" customHeight="1">
      <c r="A20" s="19">
        <v>18</v>
      </c>
      <c r="B20" s="20" t="s">
        <v>52</v>
      </c>
      <c r="C20" s="21" t="s">
        <v>26</v>
      </c>
      <c r="D20" s="22">
        <v>724</v>
      </c>
      <c r="E20" s="22">
        <v>2896</v>
      </c>
      <c r="F20" s="23">
        <v>2600</v>
      </c>
      <c r="G20" s="45" t="s">
        <v>102</v>
      </c>
      <c r="H20" s="23"/>
      <c r="I20" s="23"/>
      <c r="J20" s="23"/>
      <c r="K20" s="23"/>
      <c r="L20" s="23"/>
      <c r="M20" s="23"/>
      <c r="N20" s="25"/>
      <c r="O20" s="21"/>
      <c r="P20" s="26">
        <f t="shared" si="6"/>
        <v>2600</v>
      </c>
      <c r="Q20" s="21"/>
      <c r="R20" s="27">
        <f t="shared" si="0"/>
        <v>13000000</v>
      </c>
      <c r="S20" s="27">
        <f t="shared" si="1"/>
        <v>260000</v>
      </c>
      <c r="T20" s="27">
        <f t="shared" si="2"/>
        <v>13260000</v>
      </c>
      <c r="U20" s="28">
        <v>3260000</v>
      </c>
      <c r="V20" s="28">
        <v>2500000</v>
      </c>
      <c r="W20" s="28">
        <v>2500000</v>
      </c>
      <c r="X20" s="28">
        <v>2500000</v>
      </c>
      <c r="Y20" s="28">
        <v>2500000</v>
      </c>
      <c r="Z20" s="28">
        <f t="shared" si="3"/>
        <v>13260000</v>
      </c>
      <c r="AA20" s="28"/>
    </row>
    <row r="21" spans="1:27" s="29" customFormat="1" ht="18" customHeight="1">
      <c r="A21" s="19">
        <v>19</v>
      </c>
      <c r="B21" s="20" t="s">
        <v>52</v>
      </c>
      <c r="C21" s="21" t="s">
        <v>40</v>
      </c>
      <c r="D21" s="22">
        <v>730</v>
      </c>
      <c r="E21" s="22">
        <v>2920</v>
      </c>
      <c r="F21" s="23">
        <v>2600</v>
      </c>
      <c r="G21" s="45" t="s">
        <v>103</v>
      </c>
      <c r="H21" s="23"/>
      <c r="I21" s="23"/>
      <c r="J21" s="23"/>
      <c r="K21" s="23"/>
      <c r="L21" s="23"/>
      <c r="M21" s="23"/>
      <c r="N21" s="25"/>
      <c r="O21" s="21"/>
      <c r="P21" s="26">
        <f t="shared" si="6"/>
        <v>2600</v>
      </c>
      <c r="Q21" s="21"/>
      <c r="R21" s="27">
        <f t="shared" si="0"/>
        <v>13000000</v>
      </c>
      <c r="S21" s="27">
        <f t="shared" si="1"/>
        <v>260000</v>
      </c>
      <c r="T21" s="27">
        <f t="shared" si="2"/>
        <v>13260000</v>
      </c>
      <c r="U21" s="28">
        <v>3260000</v>
      </c>
      <c r="V21" s="28">
        <v>2500000</v>
      </c>
      <c r="W21" s="28">
        <v>2500000</v>
      </c>
      <c r="X21" s="28">
        <v>2500000</v>
      </c>
      <c r="Y21" s="28">
        <v>2500000</v>
      </c>
      <c r="Z21" s="28">
        <f t="shared" si="3"/>
        <v>13260000</v>
      </c>
      <c r="AA21" s="28"/>
    </row>
    <row r="22" spans="1:27" s="29" customFormat="1" ht="18" customHeight="1">
      <c r="A22" s="19">
        <v>20</v>
      </c>
      <c r="B22" s="20" t="s">
        <v>52</v>
      </c>
      <c r="C22" s="21" t="s">
        <v>22</v>
      </c>
      <c r="D22" s="22">
        <v>555</v>
      </c>
      <c r="E22" s="22">
        <v>2220</v>
      </c>
      <c r="F22" s="23">
        <v>2000</v>
      </c>
      <c r="G22" s="45" t="s">
        <v>104</v>
      </c>
      <c r="H22" s="23"/>
      <c r="I22" s="23"/>
      <c r="J22" s="23"/>
      <c r="K22" s="23"/>
      <c r="L22" s="23"/>
      <c r="M22" s="23"/>
      <c r="N22" s="25"/>
      <c r="O22" s="21"/>
      <c r="P22" s="26">
        <f t="shared" si="6"/>
        <v>2000</v>
      </c>
      <c r="Q22" s="21"/>
      <c r="R22" s="27">
        <f t="shared" si="0"/>
        <v>10000000</v>
      </c>
      <c r="S22" s="27">
        <f t="shared" si="1"/>
        <v>200000</v>
      </c>
      <c r="T22" s="27">
        <f t="shared" si="2"/>
        <v>10200000</v>
      </c>
      <c r="U22" s="28">
        <v>4200000</v>
      </c>
      <c r="V22" s="28">
        <v>0</v>
      </c>
      <c r="W22" s="28">
        <v>2000000</v>
      </c>
      <c r="X22" s="28">
        <v>2000000</v>
      </c>
      <c r="Y22" s="28">
        <v>2000000</v>
      </c>
      <c r="Z22" s="28">
        <f t="shared" si="3"/>
        <v>10200000</v>
      </c>
      <c r="AA22" s="28"/>
    </row>
    <row r="23" spans="1:27" s="29" customFormat="1" ht="18" customHeight="1">
      <c r="A23" s="19">
        <v>21</v>
      </c>
      <c r="B23" s="20" t="s">
        <v>52</v>
      </c>
      <c r="C23" s="21" t="s">
        <v>4</v>
      </c>
      <c r="D23" s="22">
        <v>855</v>
      </c>
      <c r="E23" s="22">
        <v>3420</v>
      </c>
      <c r="F23" s="23">
        <v>3200</v>
      </c>
      <c r="G23" s="45" t="s">
        <v>101</v>
      </c>
      <c r="H23" s="23"/>
      <c r="I23" s="23"/>
      <c r="J23" s="23"/>
      <c r="K23" s="23"/>
      <c r="L23" s="23"/>
      <c r="M23" s="23"/>
      <c r="N23" s="25"/>
      <c r="O23" s="21"/>
      <c r="P23" s="26">
        <f t="shared" si="6"/>
        <v>3200</v>
      </c>
      <c r="Q23" s="21"/>
      <c r="R23" s="27">
        <f t="shared" si="0"/>
        <v>16000000</v>
      </c>
      <c r="S23" s="27">
        <f t="shared" si="1"/>
        <v>320000</v>
      </c>
      <c r="T23" s="27">
        <f t="shared" si="2"/>
        <v>16320000</v>
      </c>
      <c r="U23" s="28">
        <v>5320000</v>
      </c>
      <c r="V23" s="28">
        <v>0</v>
      </c>
      <c r="W23" s="28">
        <v>5000000</v>
      </c>
      <c r="X23" s="28">
        <v>3000000</v>
      </c>
      <c r="Y23" s="28">
        <v>3000000</v>
      </c>
      <c r="Z23" s="28">
        <f t="shared" si="3"/>
        <v>16320000</v>
      </c>
      <c r="AA23" s="28"/>
    </row>
    <row r="24" spans="1:27" s="29" customFormat="1" ht="18" customHeight="1">
      <c r="A24" s="19">
        <v>22</v>
      </c>
      <c r="B24" s="41" t="s">
        <v>50</v>
      </c>
      <c r="C24" s="31" t="s">
        <v>14</v>
      </c>
      <c r="D24" s="32">
        <v>898</v>
      </c>
      <c r="E24" s="32">
        <v>3592</v>
      </c>
      <c r="F24" s="39">
        <v>3500</v>
      </c>
      <c r="G24" s="40" t="s">
        <v>82</v>
      </c>
      <c r="H24" s="35">
        <v>3500</v>
      </c>
      <c r="I24" s="35"/>
      <c r="J24" s="35"/>
      <c r="K24" s="35"/>
      <c r="L24" s="35"/>
      <c r="M24" s="35"/>
      <c r="N24" s="19"/>
      <c r="O24" s="42"/>
      <c r="P24" s="37">
        <f>+H24+I24+J24+K24+L24+M24</f>
        <v>3500</v>
      </c>
      <c r="Q24" s="38">
        <f>+P24/F24</f>
        <v>1</v>
      </c>
      <c r="R24" s="27">
        <f t="shared" si="0"/>
        <v>17500000</v>
      </c>
      <c r="S24" s="27">
        <f t="shared" si="1"/>
        <v>350000</v>
      </c>
      <c r="T24" s="27">
        <f t="shared" si="2"/>
        <v>17850000</v>
      </c>
      <c r="U24" s="28">
        <v>5350000</v>
      </c>
      <c r="V24" s="28">
        <v>3500000</v>
      </c>
      <c r="W24" s="28">
        <v>5000000</v>
      </c>
      <c r="X24" s="28">
        <v>4000000</v>
      </c>
      <c r="Y24" s="28">
        <v>0</v>
      </c>
      <c r="Z24" s="28">
        <f t="shared" si="3"/>
        <v>17850000</v>
      </c>
      <c r="AA24" s="28"/>
    </row>
    <row r="25" spans="1:27" s="29" customFormat="1" ht="18" customHeight="1">
      <c r="A25" s="19">
        <v>23</v>
      </c>
      <c r="B25" s="41" t="s">
        <v>50</v>
      </c>
      <c r="C25" s="21" t="s">
        <v>7</v>
      </c>
      <c r="D25" s="22">
        <v>287</v>
      </c>
      <c r="E25" s="22">
        <v>1148</v>
      </c>
      <c r="F25" s="23">
        <v>1000</v>
      </c>
      <c r="G25" s="30" t="s">
        <v>83</v>
      </c>
      <c r="H25" s="23"/>
      <c r="I25" s="23"/>
      <c r="J25" s="23"/>
      <c r="K25" s="23"/>
      <c r="L25" s="23"/>
      <c r="M25" s="23"/>
      <c r="N25" s="25"/>
      <c r="O25" s="21"/>
      <c r="P25" s="26">
        <f>+F25</f>
        <v>1000</v>
      </c>
      <c r="Q25" s="21"/>
      <c r="R25" s="27">
        <f t="shared" si="0"/>
        <v>5000000</v>
      </c>
      <c r="S25" s="27">
        <f t="shared" si="1"/>
        <v>100000</v>
      </c>
      <c r="T25" s="27">
        <f t="shared" si="2"/>
        <v>5100000</v>
      </c>
      <c r="U25" s="28">
        <v>3100000</v>
      </c>
      <c r="V25" s="28">
        <v>0</v>
      </c>
      <c r="W25" s="28">
        <v>2000000</v>
      </c>
      <c r="X25" s="28">
        <v>0</v>
      </c>
      <c r="Y25" s="28">
        <v>0</v>
      </c>
      <c r="Z25" s="28">
        <f t="shared" si="3"/>
        <v>5100000</v>
      </c>
      <c r="AA25" s="28"/>
    </row>
    <row r="26" spans="1:27" s="29" customFormat="1" ht="18" customHeight="1">
      <c r="A26" s="19">
        <v>24</v>
      </c>
      <c r="B26" s="41" t="s">
        <v>50</v>
      </c>
      <c r="C26" s="21" t="s">
        <v>55</v>
      </c>
      <c r="D26" s="22">
        <v>287</v>
      </c>
      <c r="E26" s="22">
        <v>1148</v>
      </c>
      <c r="F26" s="23">
        <v>1000</v>
      </c>
      <c r="G26" s="30" t="s">
        <v>84</v>
      </c>
      <c r="H26" s="23"/>
      <c r="I26" s="23"/>
      <c r="J26" s="23"/>
      <c r="K26" s="23"/>
      <c r="L26" s="23"/>
      <c r="M26" s="23"/>
      <c r="N26" s="25"/>
      <c r="O26" s="21"/>
      <c r="P26" s="26">
        <f>+F26</f>
        <v>1000</v>
      </c>
      <c r="Q26" s="21"/>
      <c r="R26" s="27">
        <f t="shared" si="0"/>
        <v>5000000</v>
      </c>
      <c r="S26" s="27">
        <f t="shared" si="1"/>
        <v>100000</v>
      </c>
      <c r="T26" s="27">
        <f t="shared" si="2"/>
        <v>5100000</v>
      </c>
      <c r="U26" s="28">
        <v>3100000</v>
      </c>
      <c r="V26" s="28">
        <v>0</v>
      </c>
      <c r="W26" s="28">
        <v>2000000</v>
      </c>
      <c r="X26" s="28">
        <v>0</v>
      </c>
      <c r="Y26" s="28">
        <v>0</v>
      </c>
      <c r="Z26" s="28">
        <f t="shared" si="3"/>
        <v>5100000</v>
      </c>
      <c r="AA26" s="28"/>
    </row>
    <row r="27" spans="1:27" s="29" customFormat="1" ht="18" customHeight="1">
      <c r="A27" s="19">
        <v>25</v>
      </c>
      <c r="B27" s="41" t="s">
        <v>53</v>
      </c>
      <c r="C27" s="31" t="s">
        <v>44</v>
      </c>
      <c r="D27" s="32">
        <v>830</v>
      </c>
      <c r="E27" s="32">
        <v>3320</v>
      </c>
      <c r="F27" s="39">
        <v>3100</v>
      </c>
      <c r="G27" s="40" t="s">
        <v>85</v>
      </c>
      <c r="H27" s="35"/>
      <c r="I27" s="35"/>
      <c r="J27" s="35"/>
      <c r="K27" s="35">
        <v>3100</v>
      </c>
      <c r="L27" s="35"/>
      <c r="M27" s="35"/>
      <c r="N27" s="19" t="s">
        <v>111</v>
      </c>
      <c r="O27" s="36">
        <v>43903</v>
      </c>
      <c r="P27" s="26">
        <f>+F27</f>
        <v>3100</v>
      </c>
      <c r="Q27" s="38">
        <f t="shared" ref="Q27:Q45" si="7">+P27/F27</f>
        <v>1</v>
      </c>
      <c r="R27" s="27">
        <f t="shared" si="0"/>
        <v>15500000</v>
      </c>
      <c r="S27" s="27">
        <f t="shared" si="1"/>
        <v>310000</v>
      </c>
      <c r="T27" s="27">
        <f t="shared" si="2"/>
        <v>15810000</v>
      </c>
      <c r="U27" s="28">
        <v>5310000</v>
      </c>
      <c r="V27" s="28">
        <v>3000000</v>
      </c>
      <c r="W27" s="28">
        <v>3000000</v>
      </c>
      <c r="X27" s="28">
        <v>2500000</v>
      </c>
      <c r="Y27" s="28">
        <v>2000000</v>
      </c>
      <c r="Z27" s="28">
        <f t="shared" si="3"/>
        <v>15810000</v>
      </c>
      <c r="AA27" s="28"/>
    </row>
    <row r="28" spans="1:27" s="29" customFormat="1" ht="18" customHeight="1">
      <c r="A28" s="19">
        <v>26</v>
      </c>
      <c r="B28" s="41" t="s">
        <v>53</v>
      </c>
      <c r="C28" s="31" t="s">
        <v>37</v>
      </c>
      <c r="D28" s="32">
        <v>1314</v>
      </c>
      <c r="E28" s="32">
        <v>5256</v>
      </c>
      <c r="F28" s="39">
        <v>5000</v>
      </c>
      <c r="G28" s="46" t="s">
        <v>61</v>
      </c>
      <c r="H28" s="35"/>
      <c r="I28" s="35"/>
      <c r="J28" s="35"/>
      <c r="K28" s="35">
        <v>5000</v>
      </c>
      <c r="L28" s="35"/>
      <c r="M28" s="35"/>
      <c r="N28" s="19" t="s">
        <v>110</v>
      </c>
      <c r="O28" s="36">
        <v>43903</v>
      </c>
      <c r="P28" s="37">
        <f t="shared" ref="P28:P45" si="8">+H28+I28+J28+K28+L28+M28</f>
        <v>5000</v>
      </c>
      <c r="Q28" s="38">
        <f t="shared" si="7"/>
        <v>1</v>
      </c>
      <c r="R28" s="27">
        <f t="shared" si="0"/>
        <v>25000000</v>
      </c>
      <c r="S28" s="27">
        <f t="shared" si="1"/>
        <v>500000</v>
      </c>
      <c r="T28" s="27">
        <f t="shared" si="2"/>
        <v>25500000</v>
      </c>
      <c r="U28" s="28">
        <v>5500000</v>
      </c>
      <c r="V28" s="28">
        <v>5000000</v>
      </c>
      <c r="W28" s="28">
        <v>5000000</v>
      </c>
      <c r="X28" s="28">
        <v>5000000</v>
      </c>
      <c r="Y28" s="28">
        <v>5000000</v>
      </c>
      <c r="Z28" s="28">
        <f t="shared" si="3"/>
        <v>25500000</v>
      </c>
      <c r="AA28" s="28"/>
    </row>
    <row r="29" spans="1:27" s="29" customFormat="1" ht="18" customHeight="1">
      <c r="A29" s="19">
        <v>27</v>
      </c>
      <c r="B29" s="41" t="s">
        <v>53</v>
      </c>
      <c r="C29" s="31" t="s">
        <v>2</v>
      </c>
      <c r="D29" s="32">
        <v>1735</v>
      </c>
      <c r="E29" s="32">
        <v>6940</v>
      </c>
      <c r="F29" s="39">
        <v>6700</v>
      </c>
      <c r="G29" s="40" t="s">
        <v>86</v>
      </c>
      <c r="H29" s="35"/>
      <c r="I29" s="35"/>
      <c r="J29" s="35"/>
      <c r="K29" s="35">
        <v>6700</v>
      </c>
      <c r="L29" s="35"/>
      <c r="M29" s="35"/>
      <c r="N29" s="19"/>
      <c r="O29" s="42"/>
      <c r="P29" s="37">
        <f t="shared" si="8"/>
        <v>6700</v>
      </c>
      <c r="Q29" s="38">
        <f t="shared" si="7"/>
        <v>1</v>
      </c>
      <c r="R29" s="27">
        <f t="shared" si="0"/>
        <v>33500000</v>
      </c>
      <c r="S29" s="27">
        <f t="shared" si="1"/>
        <v>670000</v>
      </c>
      <c r="T29" s="27">
        <f t="shared" si="2"/>
        <v>34170000</v>
      </c>
      <c r="U29" s="28">
        <v>8670000</v>
      </c>
      <c r="V29" s="28">
        <v>5000000</v>
      </c>
      <c r="W29" s="28">
        <v>7500000</v>
      </c>
      <c r="X29" s="28">
        <v>7000000</v>
      </c>
      <c r="Y29" s="28">
        <v>6000000</v>
      </c>
      <c r="Z29" s="28">
        <f t="shared" si="3"/>
        <v>34170000</v>
      </c>
      <c r="AA29" s="28"/>
    </row>
    <row r="30" spans="1:27" s="29" customFormat="1" ht="18" customHeight="1">
      <c r="A30" s="19">
        <v>28</v>
      </c>
      <c r="B30" s="41" t="s">
        <v>53</v>
      </c>
      <c r="C30" s="31" t="s">
        <v>29</v>
      </c>
      <c r="D30" s="32">
        <v>1914</v>
      </c>
      <c r="E30" s="32">
        <v>7656</v>
      </c>
      <c r="F30" s="39">
        <v>7500</v>
      </c>
      <c r="G30" s="40" t="s">
        <v>87</v>
      </c>
      <c r="H30" s="35"/>
      <c r="I30" s="35"/>
      <c r="J30" s="35"/>
      <c r="K30" s="35"/>
      <c r="L30" s="35">
        <v>7500</v>
      </c>
      <c r="M30" s="35"/>
      <c r="N30" s="19"/>
      <c r="O30" s="42"/>
      <c r="P30" s="37">
        <f t="shared" si="8"/>
        <v>7500</v>
      </c>
      <c r="Q30" s="38">
        <f t="shared" si="7"/>
        <v>1</v>
      </c>
      <c r="R30" s="27">
        <f t="shared" si="0"/>
        <v>37500000</v>
      </c>
      <c r="S30" s="27">
        <f t="shared" si="1"/>
        <v>750000</v>
      </c>
      <c r="T30" s="27">
        <f t="shared" si="2"/>
        <v>38250000</v>
      </c>
      <c r="U30" s="28">
        <v>10750000</v>
      </c>
      <c r="V30" s="28">
        <v>5000000</v>
      </c>
      <c r="W30" s="28">
        <v>10000000</v>
      </c>
      <c r="X30" s="28">
        <v>7500000</v>
      </c>
      <c r="Y30" s="28">
        <v>5000000</v>
      </c>
      <c r="Z30" s="28">
        <f t="shared" si="3"/>
        <v>38250000</v>
      </c>
      <c r="AA30" s="28"/>
    </row>
    <row r="31" spans="1:27" s="29" customFormat="1" ht="18" customHeight="1">
      <c r="A31" s="19">
        <v>29</v>
      </c>
      <c r="B31" s="41" t="s">
        <v>53</v>
      </c>
      <c r="C31" s="31" t="s">
        <v>38</v>
      </c>
      <c r="D31" s="32">
        <v>1445</v>
      </c>
      <c r="E31" s="32">
        <v>5780</v>
      </c>
      <c r="F31" s="39">
        <v>5500</v>
      </c>
      <c r="G31" s="40" t="s">
        <v>88</v>
      </c>
      <c r="H31" s="35"/>
      <c r="I31" s="35"/>
      <c r="J31" s="35"/>
      <c r="K31" s="35"/>
      <c r="L31" s="35">
        <v>5500</v>
      </c>
      <c r="M31" s="35"/>
      <c r="N31" s="19"/>
      <c r="O31" s="42"/>
      <c r="P31" s="37">
        <f t="shared" si="8"/>
        <v>5500</v>
      </c>
      <c r="Q31" s="38">
        <f t="shared" si="7"/>
        <v>1</v>
      </c>
      <c r="R31" s="27">
        <f t="shared" si="0"/>
        <v>27500000</v>
      </c>
      <c r="S31" s="27">
        <f t="shared" si="1"/>
        <v>550000</v>
      </c>
      <c r="T31" s="27">
        <f t="shared" si="2"/>
        <v>28050000</v>
      </c>
      <c r="U31" s="28">
        <v>8550000</v>
      </c>
      <c r="V31" s="28">
        <v>5000000</v>
      </c>
      <c r="W31" s="28">
        <v>8000000</v>
      </c>
      <c r="X31" s="28">
        <v>4000000</v>
      </c>
      <c r="Y31" s="28">
        <v>2500000</v>
      </c>
      <c r="Z31" s="28">
        <f t="shared" si="3"/>
        <v>28050000</v>
      </c>
      <c r="AA31" s="28"/>
    </row>
    <row r="32" spans="1:27" s="29" customFormat="1" ht="18" customHeight="1">
      <c r="A32" s="19">
        <v>30</v>
      </c>
      <c r="B32" s="41" t="s">
        <v>53</v>
      </c>
      <c r="C32" s="31" t="s">
        <v>33</v>
      </c>
      <c r="D32" s="32">
        <v>1627</v>
      </c>
      <c r="E32" s="32">
        <v>6508</v>
      </c>
      <c r="F32" s="39">
        <v>6300</v>
      </c>
      <c r="G32" s="40" t="s">
        <v>89</v>
      </c>
      <c r="H32" s="35"/>
      <c r="I32" s="35"/>
      <c r="J32" s="35"/>
      <c r="K32" s="35"/>
      <c r="L32" s="35">
        <v>6300</v>
      </c>
      <c r="M32" s="35"/>
      <c r="N32" s="19"/>
      <c r="O32" s="42"/>
      <c r="P32" s="37">
        <f t="shared" si="8"/>
        <v>6300</v>
      </c>
      <c r="Q32" s="38">
        <f t="shared" si="7"/>
        <v>1</v>
      </c>
      <c r="R32" s="27">
        <f t="shared" si="0"/>
        <v>31500000</v>
      </c>
      <c r="S32" s="27">
        <f t="shared" si="1"/>
        <v>630000</v>
      </c>
      <c r="T32" s="27">
        <f t="shared" si="2"/>
        <v>32130000</v>
      </c>
      <c r="U32" s="28">
        <v>10630000</v>
      </c>
      <c r="V32" s="28">
        <v>5000000</v>
      </c>
      <c r="W32" s="28">
        <v>10000000</v>
      </c>
      <c r="X32" s="28">
        <v>3500000</v>
      </c>
      <c r="Y32" s="28">
        <v>3000000</v>
      </c>
      <c r="Z32" s="28">
        <f t="shared" si="3"/>
        <v>32130000</v>
      </c>
      <c r="AA32" s="28"/>
    </row>
    <row r="33" spans="1:27" s="29" customFormat="1" ht="18" customHeight="1">
      <c r="A33" s="19">
        <v>31</v>
      </c>
      <c r="B33" s="41" t="s">
        <v>121</v>
      </c>
      <c r="C33" s="31" t="s">
        <v>30</v>
      </c>
      <c r="D33" s="32">
        <v>922</v>
      </c>
      <c r="E33" s="32">
        <v>3688</v>
      </c>
      <c r="F33" s="39">
        <v>3500</v>
      </c>
      <c r="G33" s="40" t="s">
        <v>90</v>
      </c>
      <c r="H33" s="35"/>
      <c r="I33" s="35"/>
      <c r="J33" s="35"/>
      <c r="K33" s="35"/>
      <c r="L33" s="35">
        <v>3500</v>
      </c>
      <c r="M33" s="35"/>
      <c r="N33" s="19"/>
      <c r="O33" s="42"/>
      <c r="P33" s="37">
        <f t="shared" si="8"/>
        <v>3500</v>
      </c>
      <c r="Q33" s="38">
        <f t="shared" si="7"/>
        <v>1</v>
      </c>
      <c r="R33" s="27">
        <f t="shared" si="0"/>
        <v>17500000</v>
      </c>
      <c r="S33" s="27">
        <f t="shared" si="1"/>
        <v>350000</v>
      </c>
      <c r="T33" s="27">
        <f t="shared" si="2"/>
        <v>17850000</v>
      </c>
      <c r="U33" s="28">
        <v>4350000</v>
      </c>
      <c r="V33" s="28">
        <v>3500000</v>
      </c>
      <c r="W33" s="28">
        <v>3500000</v>
      </c>
      <c r="X33" s="28">
        <v>3500000</v>
      </c>
      <c r="Y33" s="28">
        <v>3000000</v>
      </c>
      <c r="Z33" s="28">
        <f t="shared" si="3"/>
        <v>17850000</v>
      </c>
      <c r="AA33" s="28"/>
    </row>
    <row r="34" spans="1:27" s="29" customFormat="1" ht="18" customHeight="1">
      <c r="A34" s="19">
        <v>32</v>
      </c>
      <c r="B34" s="41" t="s">
        <v>121</v>
      </c>
      <c r="C34" s="31" t="s">
        <v>34</v>
      </c>
      <c r="D34" s="32">
        <v>1211</v>
      </c>
      <c r="E34" s="32">
        <v>4844</v>
      </c>
      <c r="F34" s="39">
        <v>4700</v>
      </c>
      <c r="G34" s="40" t="s">
        <v>58</v>
      </c>
      <c r="H34" s="35"/>
      <c r="I34" s="35"/>
      <c r="J34" s="35"/>
      <c r="K34" s="35"/>
      <c r="L34" s="35">
        <v>4700</v>
      </c>
      <c r="M34" s="35"/>
      <c r="N34" s="19"/>
      <c r="O34" s="42"/>
      <c r="P34" s="37">
        <f t="shared" si="8"/>
        <v>4700</v>
      </c>
      <c r="Q34" s="38">
        <f t="shared" si="7"/>
        <v>1</v>
      </c>
      <c r="R34" s="27">
        <f t="shared" si="0"/>
        <v>23500000</v>
      </c>
      <c r="S34" s="27">
        <f t="shared" si="1"/>
        <v>470000</v>
      </c>
      <c r="T34" s="27">
        <f t="shared" si="2"/>
        <v>23970000</v>
      </c>
      <c r="U34" s="28">
        <v>5470000</v>
      </c>
      <c r="V34" s="28">
        <v>4500000</v>
      </c>
      <c r="W34" s="28">
        <v>5000000</v>
      </c>
      <c r="X34" s="28">
        <v>4500000</v>
      </c>
      <c r="Y34" s="28">
        <v>4500000</v>
      </c>
      <c r="Z34" s="28">
        <f t="shared" si="3"/>
        <v>23970000</v>
      </c>
      <c r="AA34" s="28"/>
    </row>
    <row r="35" spans="1:27" s="29" customFormat="1" ht="18" customHeight="1">
      <c r="A35" s="19">
        <v>33</v>
      </c>
      <c r="B35" s="41" t="s">
        <v>121</v>
      </c>
      <c r="C35" s="31" t="s">
        <v>19</v>
      </c>
      <c r="D35" s="32">
        <v>987</v>
      </c>
      <c r="E35" s="32">
        <v>3948</v>
      </c>
      <c r="F35" s="39">
        <v>3800</v>
      </c>
      <c r="G35" s="40" t="s">
        <v>59</v>
      </c>
      <c r="H35" s="35"/>
      <c r="I35" s="35"/>
      <c r="J35" s="35"/>
      <c r="K35" s="35"/>
      <c r="L35" s="35"/>
      <c r="M35" s="35">
        <v>3800</v>
      </c>
      <c r="N35" s="19"/>
      <c r="O35" s="42"/>
      <c r="P35" s="37">
        <f t="shared" si="8"/>
        <v>3800</v>
      </c>
      <c r="Q35" s="38">
        <f t="shared" si="7"/>
        <v>1</v>
      </c>
      <c r="R35" s="27">
        <f t="shared" si="0"/>
        <v>19000000</v>
      </c>
      <c r="S35" s="27">
        <f t="shared" si="1"/>
        <v>380000</v>
      </c>
      <c r="T35" s="27">
        <f t="shared" si="2"/>
        <v>19380000</v>
      </c>
      <c r="U35" s="28">
        <v>5380000</v>
      </c>
      <c r="V35" s="28">
        <v>4000000</v>
      </c>
      <c r="W35" s="28">
        <v>4000000</v>
      </c>
      <c r="X35" s="28">
        <v>4000000</v>
      </c>
      <c r="Y35" s="28">
        <v>2000000</v>
      </c>
      <c r="Z35" s="28">
        <f t="shared" si="3"/>
        <v>19380000</v>
      </c>
      <c r="AA35" s="28"/>
    </row>
    <row r="36" spans="1:27" s="29" customFormat="1" ht="18" customHeight="1">
      <c r="A36" s="19">
        <v>34</v>
      </c>
      <c r="B36" s="41" t="s">
        <v>49</v>
      </c>
      <c r="C36" s="31" t="s">
        <v>24</v>
      </c>
      <c r="D36" s="32">
        <v>1156</v>
      </c>
      <c r="E36" s="32">
        <v>4624</v>
      </c>
      <c r="F36" s="39">
        <v>4500</v>
      </c>
      <c r="G36" s="40" t="s">
        <v>91</v>
      </c>
      <c r="H36" s="35">
        <v>4500</v>
      </c>
      <c r="I36" s="35"/>
      <c r="J36" s="35"/>
      <c r="K36" s="35"/>
      <c r="L36" s="35"/>
      <c r="M36" s="35"/>
      <c r="N36" s="19"/>
      <c r="O36" s="42"/>
      <c r="P36" s="37">
        <f t="shared" si="8"/>
        <v>4500</v>
      </c>
      <c r="Q36" s="38">
        <f t="shared" si="7"/>
        <v>1</v>
      </c>
      <c r="R36" s="27">
        <f t="shared" si="0"/>
        <v>22500000</v>
      </c>
      <c r="S36" s="27">
        <f t="shared" si="1"/>
        <v>450000</v>
      </c>
      <c r="T36" s="27">
        <f t="shared" si="2"/>
        <v>22950000</v>
      </c>
      <c r="U36" s="28">
        <v>5450000</v>
      </c>
      <c r="V36" s="28">
        <v>4500000</v>
      </c>
      <c r="W36" s="28">
        <v>5000000</v>
      </c>
      <c r="X36" s="28">
        <v>4000000</v>
      </c>
      <c r="Y36" s="28">
        <v>4000000</v>
      </c>
      <c r="Z36" s="28">
        <f t="shared" si="3"/>
        <v>22950000</v>
      </c>
      <c r="AA36" s="28"/>
    </row>
    <row r="37" spans="1:27" s="29" customFormat="1" ht="18" customHeight="1">
      <c r="A37" s="19">
        <v>35</v>
      </c>
      <c r="B37" s="41" t="s">
        <v>49</v>
      </c>
      <c r="C37" s="31" t="s">
        <v>25</v>
      </c>
      <c r="D37" s="32">
        <v>433</v>
      </c>
      <c r="E37" s="32">
        <v>1732</v>
      </c>
      <c r="F37" s="39">
        <v>1600</v>
      </c>
      <c r="G37" s="40" t="s">
        <v>92</v>
      </c>
      <c r="H37" s="35">
        <v>1600</v>
      </c>
      <c r="I37" s="35"/>
      <c r="J37" s="35"/>
      <c r="K37" s="35"/>
      <c r="L37" s="35"/>
      <c r="M37" s="35"/>
      <c r="N37" s="19"/>
      <c r="O37" s="42"/>
      <c r="P37" s="37">
        <f t="shared" si="8"/>
        <v>1600</v>
      </c>
      <c r="Q37" s="38">
        <f t="shared" si="7"/>
        <v>1</v>
      </c>
      <c r="R37" s="27">
        <f t="shared" si="0"/>
        <v>8000000</v>
      </c>
      <c r="S37" s="27">
        <f t="shared" si="1"/>
        <v>160000</v>
      </c>
      <c r="T37" s="27">
        <f t="shared" si="2"/>
        <v>8160000</v>
      </c>
      <c r="U37" s="28">
        <v>2660000</v>
      </c>
      <c r="V37" s="28">
        <v>2000000</v>
      </c>
      <c r="W37" s="28">
        <v>2500000</v>
      </c>
      <c r="X37" s="28">
        <v>1000000</v>
      </c>
      <c r="Y37" s="28">
        <v>0</v>
      </c>
      <c r="Z37" s="28">
        <f t="shared" si="3"/>
        <v>8160000</v>
      </c>
      <c r="AA37" s="28"/>
    </row>
    <row r="38" spans="1:27" s="29" customFormat="1" ht="18" customHeight="1">
      <c r="A38" s="19">
        <v>36</v>
      </c>
      <c r="B38" s="41" t="s">
        <v>49</v>
      </c>
      <c r="C38" s="31" t="s">
        <v>21</v>
      </c>
      <c r="D38" s="32">
        <v>712</v>
      </c>
      <c r="E38" s="32">
        <v>2848</v>
      </c>
      <c r="F38" s="39">
        <v>2700</v>
      </c>
      <c r="G38" s="40" t="s">
        <v>93</v>
      </c>
      <c r="H38" s="35">
        <v>2700</v>
      </c>
      <c r="I38" s="35"/>
      <c r="J38" s="35"/>
      <c r="K38" s="35"/>
      <c r="L38" s="35"/>
      <c r="M38" s="35"/>
      <c r="N38" s="19"/>
      <c r="O38" s="42"/>
      <c r="P38" s="37">
        <f t="shared" si="8"/>
        <v>2700</v>
      </c>
      <c r="Q38" s="38">
        <f t="shared" si="7"/>
        <v>1</v>
      </c>
      <c r="R38" s="27">
        <f t="shared" si="0"/>
        <v>13500000</v>
      </c>
      <c r="S38" s="27">
        <f t="shared" si="1"/>
        <v>270000</v>
      </c>
      <c r="T38" s="27">
        <f t="shared" si="2"/>
        <v>13770000</v>
      </c>
      <c r="U38" s="28">
        <v>4270000</v>
      </c>
      <c r="V38" s="28">
        <v>2500000</v>
      </c>
      <c r="W38" s="28">
        <v>2500000</v>
      </c>
      <c r="X38" s="28">
        <v>2500000</v>
      </c>
      <c r="Y38" s="28">
        <v>2000000</v>
      </c>
      <c r="Z38" s="28">
        <f t="shared" si="3"/>
        <v>13770000</v>
      </c>
      <c r="AA38" s="28"/>
    </row>
    <row r="39" spans="1:27" s="29" customFormat="1" ht="18" customHeight="1">
      <c r="A39" s="19">
        <v>37</v>
      </c>
      <c r="B39" s="41" t="s">
        <v>132</v>
      </c>
      <c r="C39" s="31" t="s">
        <v>12</v>
      </c>
      <c r="D39" s="32">
        <v>73</v>
      </c>
      <c r="E39" s="32">
        <v>292</v>
      </c>
      <c r="F39" s="39">
        <v>300</v>
      </c>
      <c r="G39" s="40" t="s">
        <v>98</v>
      </c>
      <c r="H39" s="35">
        <v>300</v>
      </c>
      <c r="I39" s="35"/>
      <c r="J39" s="35"/>
      <c r="K39" s="35"/>
      <c r="L39" s="35"/>
      <c r="M39" s="35"/>
      <c r="N39" s="19"/>
      <c r="O39" s="42"/>
      <c r="P39" s="37">
        <f t="shared" si="8"/>
        <v>300</v>
      </c>
      <c r="Q39" s="38">
        <f t="shared" si="7"/>
        <v>1</v>
      </c>
      <c r="R39" s="27">
        <f t="shared" si="0"/>
        <v>1500000</v>
      </c>
      <c r="S39" s="27">
        <f>P39*100</f>
        <v>30000</v>
      </c>
      <c r="T39" s="27">
        <f>R39+S39</f>
        <v>1530000</v>
      </c>
      <c r="U39" s="28">
        <v>30000</v>
      </c>
      <c r="V39" s="28">
        <v>1500000</v>
      </c>
      <c r="W39" s="28">
        <v>0</v>
      </c>
      <c r="X39" s="28">
        <v>0</v>
      </c>
      <c r="Y39" s="28">
        <v>0</v>
      </c>
      <c r="Z39" s="28">
        <f>SUM(U39:Y39)</f>
        <v>1530000</v>
      </c>
      <c r="AA39" s="28"/>
    </row>
    <row r="40" spans="1:27" s="29" customFormat="1" ht="18" customHeight="1">
      <c r="A40" s="19">
        <v>38</v>
      </c>
      <c r="B40" s="41" t="s">
        <v>132</v>
      </c>
      <c r="C40" s="31" t="s">
        <v>20</v>
      </c>
      <c r="D40" s="32">
        <v>293</v>
      </c>
      <c r="E40" s="32">
        <v>1172</v>
      </c>
      <c r="F40" s="39">
        <v>1000</v>
      </c>
      <c r="G40" s="40" t="s">
        <v>95</v>
      </c>
      <c r="H40" s="35">
        <v>1000</v>
      </c>
      <c r="I40" s="35"/>
      <c r="J40" s="35"/>
      <c r="K40" s="35"/>
      <c r="L40" s="35"/>
      <c r="M40" s="35"/>
      <c r="N40" s="19"/>
      <c r="O40" s="42"/>
      <c r="P40" s="37">
        <f t="shared" si="8"/>
        <v>1000</v>
      </c>
      <c r="Q40" s="38">
        <f t="shared" si="7"/>
        <v>1</v>
      </c>
      <c r="R40" s="27">
        <f t="shared" si="0"/>
        <v>5000000</v>
      </c>
      <c r="S40" s="27">
        <f t="shared" si="1"/>
        <v>100000</v>
      </c>
      <c r="T40" s="27">
        <f t="shared" si="2"/>
        <v>5100000</v>
      </c>
      <c r="U40" s="28">
        <v>2100000</v>
      </c>
      <c r="V40" s="28">
        <v>0</v>
      </c>
      <c r="W40" s="28">
        <v>2000000</v>
      </c>
      <c r="X40" s="28">
        <v>1000000</v>
      </c>
      <c r="Y40" s="28">
        <v>0</v>
      </c>
      <c r="Z40" s="28">
        <f t="shared" si="3"/>
        <v>5100000</v>
      </c>
      <c r="AA40" s="28"/>
    </row>
    <row r="41" spans="1:27" s="29" customFormat="1" ht="18" customHeight="1">
      <c r="A41" s="19">
        <v>39</v>
      </c>
      <c r="B41" s="41" t="s">
        <v>132</v>
      </c>
      <c r="C41" s="31" t="s">
        <v>42</v>
      </c>
      <c r="D41" s="32">
        <v>147</v>
      </c>
      <c r="E41" s="32">
        <v>588</v>
      </c>
      <c r="F41" s="39">
        <v>500</v>
      </c>
      <c r="G41" s="40" t="s">
        <v>96</v>
      </c>
      <c r="H41" s="35">
        <v>500</v>
      </c>
      <c r="I41" s="35"/>
      <c r="J41" s="35"/>
      <c r="K41" s="35"/>
      <c r="L41" s="35"/>
      <c r="M41" s="35"/>
      <c r="N41" s="19"/>
      <c r="O41" s="42"/>
      <c r="P41" s="37">
        <f t="shared" si="8"/>
        <v>500</v>
      </c>
      <c r="Q41" s="38">
        <f t="shared" si="7"/>
        <v>1</v>
      </c>
      <c r="R41" s="27">
        <f t="shared" si="0"/>
        <v>2500000</v>
      </c>
      <c r="S41" s="27">
        <f t="shared" si="1"/>
        <v>50000</v>
      </c>
      <c r="T41" s="27">
        <f t="shared" si="2"/>
        <v>2550000</v>
      </c>
      <c r="U41" s="28">
        <v>1550000</v>
      </c>
      <c r="V41" s="28">
        <v>0</v>
      </c>
      <c r="W41" s="28">
        <v>1000000</v>
      </c>
      <c r="X41" s="28">
        <v>0</v>
      </c>
      <c r="Y41" s="28">
        <v>0</v>
      </c>
      <c r="Z41" s="28">
        <f t="shared" si="3"/>
        <v>2550000</v>
      </c>
      <c r="AA41" s="28"/>
    </row>
    <row r="42" spans="1:27" s="29" customFormat="1" ht="18" customHeight="1">
      <c r="A42" s="19">
        <v>40</v>
      </c>
      <c r="B42" s="41" t="s">
        <v>51</v>
      </c>
      <c r="C42" s="31" t="s">
        <v>43</v>
      </c>
      <c r="D42" s="32">
        <v>110</v>
      </c>
      <c r="E42" s="32">
        <v>440</v>
      </c>
      <c r="F42" s="39">
        <v>400</v>
      </c>
      <c r="G42" s="40" t="s">
        <v>97</v>
      </c>
      <c r="H42" s="35"/>
      <c r="I42" s="35"/>
      <c r="J42" s="35"/>
      <c r="K42" s="35">
        <v>400</v>
      </c>
      <c r="L42" s="35"/>
      <c r="M42" s="35"/>
      <c r="N42" s="19"/>
      <c r="O42" s="42"/>
      <c r="P42" s="37">
        <f t="shared" si="8"/>
        <v>400</v>
      </c>
      <c r="Q42" s="38">
        <f t="shared" si="7"/>
        <v>1</v>
      </c>
      <c r="R42" s="27">
        <f t="shared" si="0"/>
        <v>2000000</v>
      </c>
      <c r="S42" s="27">
        <f t="shared" si="1"/>
        <v>40000</v>
      </c>
      <c r="T42" s="27">
        <f t="shared" si="2"/>
        <v>2040000</v>
      </c>
      <c r="U42" s="28">
        <v>1040000</v>
      </c>
      <c r="V42" s="28">
        <v>0</v>
      </c>
      <c r="W42" s="28">
        <v>1000000</v>
      </c>
      <c r="X42" s="28">
        <v>0</v>
      </c>
      <c r="Y42" s="28">
        <v>0</v>
      </c>
      <c r="Z42" s="28">
        <f t="shared" si="3"/>
        <v>2040000</v>
      </c>
      <c r="AA42" s="28"/>
    </row>
    <row r="43" spans="1:27" s="29" customFormat="1" ht="18" customHeight="1">
      <c r="A43" s="19">
        <v>41</v>
      </c>
      <c r="B43" s="41" t="s">
        <v>51</v>
      </c>
      <c r="C43" s="31" t="s">
        <v>41</v>
      </c>
      <c r="D43" s="32">
        <v>236</v>
      </c>
      <c r="E43" s="32">
        <v>944</v>
      </c>
      <c r="F43" s="39">
        <v>800</v>
      </c>
      <c r="G43" s="40" t="s">
        <v>94</v>
      </c>
      <c r="H43" s="35"/>
      <c r="I43" s="35"/>
      <c r="J43" s="35"/>
      <c r="K43" s="35">
        <v>800</v>
      </c>
      <c r="L43" s="35"/>
      <c r="M43" s="35"/>
      <c r="N43" s="19" t="s">
        <v>113</v>
      </c>
      <c r="O43" s="36">
        <v>43904</v>
      </c>
      <c r="P43" s="37">
        <f t="shared" si="8"/>
        <v>800</v>
      </c>
      <c r="Q43" s="38">
        <f t="shared" si="7"/>
        <v>1</v>
      </c>
      <c r="R43" s="27">
        <f t="shared" si="0"/>
        <v>4000000</v>
      </c>
      <c r="S43" s="27">
        <f>P43*100</f>
        <v>80000</v>
      </c>
      <c r="T43" s="27">
        <f>R43+S43</f>
        <v>4080000</v>
      </c>
      <c r="U43" s="28">
        <v>2080000</v>
      </c>
      <c r="V43" s="28">
        <v>0</v>
      </c>
      <c r="W43" s="28">
        <v>1000000</v>
      </c>
      <c r="X43" s="28">
        <v>1000000</v>
      </c>
      <c r="Y43" s="28">
        <v>0</v>
      </c>
      <c r="Z43" s="28">
        <f>SUM(U43:Y43)</f>
        <v>4080000</v>
      </c>
      <c r="AA43" s="28"/>
    </row>
    <row r="44" spans="1:27" s="29" customFormat="1" ht="18" customHeight="1">
      <c r="A44" s="19">
        <v>42</v>
      </c>
      <c r="B44" s="41" t="s">
        <v>51</v>
      </c>
      <c r="C44" s="31" t="s">
        <v>31</v>
      </c>
      <c r="D44" s="32">
        <v>811</v>
      </c>
      <c r="E44" s="32">
        <v>3244</v>
      </c>
      <c r="F44" s="39">
        <v>3100</v>
      </c>
      <c r="G44" s="47" t="s">
        <v>62</v>
      </c>
      <c r="H44" s="35"/>
      <c r="I44" s="35"/>
      <c r="J44" s="35"/>
      <c r="K44" s="35"/>
      <c r="L44" s="35"/>
      <c r="M44" s="35">
        <v>3100</v>
      </c>
      <c r="N44" s="19"/>
      <c r="O44" s="42"/>
      <c r="P44" s="37">
        <f t="shared" si="8"/>
        <v>3100</v>
      </c>
      <c r="Q44" s="38">
        <f t="shared" si="7"/>
        <v>1</v>
      </c>
      <c r="R44" s="27">
        <f t="shared" si="0"/>
        <v>15500000</v>
      </c>
      <c r="S44" s="27">
        <f t="shared" si="1"/>
        <v>310000</v>
      </c>
      <c r="T44" s="27">
        <f t="shared" si="2"/>
        <v>15810000</v>
      </c>
      <c r="U44" s="28">
        <v>4310000</v>
      </c>
      <c r="V44" s="28">
        <v>2000000</v>
      </c>
      <c r="W44" s="28">
        <v>3000000</v>
      </c>
      <c r="X44" s="28">
        <v>3500000</v>
      </c>
      <c r="Y44" s="28">
        <v>3000000</v>
      </c>
      <c r="Z44" s="28">
        <f t="shared" si="3"/>
        <v>15810000</v>
      </c>
      <c r="AA44" s="28"/>
    </row>
    <row r="45" spans="1:27" s="29" customFormat="1" ht="18" customHeight="1">
      <c r="A45" s="19">
        <v>43</v>
      </c>
      <c r="B45" s="41" t="s">
        <v>51</v>
      </c>
      <c r="C45" s="31" t="s">
        <v>28</v>
      </c>
      <c r="D45" s="32">
        <v>2244</v>
      </c>
      <c r="E45" s="32">
        <v>8976</v>
      </c>
      <c r="F45" s="39">
        <v>8800</v>
      </c>
      <c r="G45" s="47" t="s">
        <v>63</v>
      </c>
      <c r="H45" s="35"/>
      <c r="I45" s="35"/>
      <c r="J45" s="35"/>
      <c r="K45" s="35"/>
      <c r="L45" s="35">
        <v>8800</v>
      </c>
      <c r="M45" s="35"/>
      <c r="N45" s="19"/>
      <c r="O45" s="42"/>
      <c r="P45" s="37">
        <f t="shared" si="8"/>
        <v>8800</v>
      </c>
      <c r="Q45" s="38">
        <f t="shared" si="7"/>
        <v>1</v>
      </c>
      <c r="R45" s="27">
        <f t="shared" si="0"/>
        <v>44000000</v>
      </c>
      <c r="S45" s="27">
        <f t="shared" si="1"/>
        <v>880000</v>
      </c>
      <c r="T45" s="27">
        <f t="shared" si="2"/>
        <v>44880000</v>
      </c>
      <c r="U45" s="28">
        <v>10880000</v>
      </c>
      <c r="V45" s="28">
        <v>7500000</v>
      </c>
      <c r="W45" s="28">
        <v>10000000</v>
      </c>
      <c r="X45" s="28">
        <v>8000000</v>
      </c>
      <c r="Y45" s="28">
        <v>8500000</v>
      </c>
      <c r="Z45" s="28">
        <f t="shared" si="3"/>
        <v>44880000</v>
      </c>
      <c r="AA45" s="28"/>
    </row>
    <row r="46" spans="1:27" s="29" customFormat="1" ht="18" customHeight="1">
      <c r="A46" s="19">
        <v>44</v>
      </c>
      <c r="B46" s="48" t="s">
        <v>5</v>
      </c>
      <c r="C46" s="48"/>
      <c r="D46" s="49">
        <f>SUM(D3:D45)</f>
        <v>37345</v>
      </c>
      <c r="E46" s="49">
        <f>SUM(E3:E45)</f>
        <v>149380</v>
      </c>
      <c r="F46" s="50">
        <f>SUM(F3:F45)</f>
        <v>142200</v>
      </c>
      <c r="G46" s="51"/>
      <c r="H46" s="35"/>
      <c r="I46" s="35"/>
      <c r="J46" s="35"/>
      <c r="K46" s="35"/>
      <c r="L46" s="35"/>
      <c r="M46" s="35"/>
      <c r="N46" s="19"/>
      <c r="O46" s="42"/>
      <c r="P46" s="37"/>
      <c r="Q46" s="38"/>
      <c r="R46" s="27">
        <f t="shared" si="0"/>
        <v>0</v>
      </c>
      <c r="S46" s="27">
        <f t="shared" si="1"/>
        <v>0</v>
      </c>
      <c r="T46" s="27">
        <f t="shared" si="2"/>
        <v>0</v>
      </c>
      <c r="U46" s="28">
        <v>0</v>
      </c>
      <c r="V46" s="28"/>
      <c r="W46" s="28"/>
      <c r="X46" s="28"/>
      <c r="Y46" s="28"/>
      <c r="Z46" s="28">
        <f t="shared" si="3"/>
        <v>0</v>
      </c>
      <c r="AA46" s="28"/>
    </row>
    <row r="47" spans="1:27" s="29" customFormat="1" ht="18" customHeight="1">
      <c r="A47" s="19"/>
      <c r="B47" s="52" t="s">
        <v>130</v>
      </c>
      <c r="C47" s="53"/>
      <c r="D47" s="53"/>
      <c r="E47" s="54"/>
      <c r="F47" s="55">
        <f>F48-F46</f>
        <v>7800</v>
      </c>
      <c r="G47" s="56" t="s">
        <v>71</v>
      </c>
      <c r="H47" s="35"/>
      <c r="I47" s="35"/>
      <c r="J47" s="35">
        <v>7800</v>
      </c>
      <c r="K47" s="35"/>
      <c r="L47" s="35"/>
      <c r="M47" s="35"/>
      <c r="N47" s="19" t="s">
        <v>106</v>
      </c>
      <c r="O47" s="36">
        <v>43901</v>
      </c>
      <c r="P47" s="37">
        <f>+H47+I47+J47+K47+L47+M47</f>
        <v>7800</v>
      </c>
      <c r="Q47" s="38">
        <f>+P47/F47</f>
        <v>1</v>
      </c>
      <c r="R47" s="27"/>
      <c r="S47" s="27"/>
      <c r="T47" s="27"/>
      <c r="U47" s="28"/>
      <c r="V47" s="28"/>
      <c r="W47" s="28"/>
      <c r="X47" s="28"/>
      <c r="Y47" s="28"/>
      <c r="Z47" s="28"/>
      <c r="AA47" s="28"/>
    </row>
    <row r="48" spans="1:27" s="29" customFormat="1" ht="18" customHeight="1">
      <c r="A48" s="19"/>
      <c r="B48" s="52" t="s">
        <v>70</v>
      </c>
      <c r="C48" s="53"/>
      <c r="D48" s="53"/>
      <c r="E48" s="54"/>
      <c r="F48" s="57">
        <v>150000</v>
      </c>
      <c r="G48" s="56"/>
      <c r="H48" s="57">
        <f>SUM(H3:H47)</f>
        <v>16600</v>
      </c>
      <c r="I48" s="57">
        <f>SUM(I3:I47)</f>
        <v>20400</v>
      </c>
      <c r="J48" s="57">
        <f>SUM(J3:J47)</f>
        <v>7800</v>
      </c>
      <c r="K48" s="57">
        <v>22000</v>
      </c>
      <c r="L48" s="57">
        <v>22000</v>
      </c>
      <c r="M48" s="57">
        <f>SUM(M3:M47)</f>
        <v>6900</v>
      </c>
      <c r="N48" s="19"/>
      <c r="O48" s="42"/>
      <c r="P48" s="37">
        <f>SUM(P3:P47)</f>
        <v>150000</v>
      </c>
      <c r="Q48" s="42"/>
      <c r="R48" s="58">
        <f>SUM(R3:R47)</f>
        <v>711000000</v>
      </c>
      <c r="S48" s="58">
        <f>SUM(S3:S47)</f>
        <v>14220000</v>
      </c>
      <c r="T48" s="27">
        <f t="shared" si="2"/>
        <v>725220000</v>
      </c>
      <c r="U48" s="58">
        <f t="shared" ref="U48:Z48" si="9">SUM(U3:U47)</f>
        <v>219220000</v>
      </c>
      <c r="V48" s="58">
        <f t="shared" si="9"/>
        <v>131500000</v>
      </c>
      <c r="W48" s="58">
        <f t="shared" si="9"/>
        <v>167500000</v>
      </c>
      <c r="X48" s="58">
        <f t="shared" si="9"/>
        <v>130500000</v>
      </c>
      <c r="Y48" s="58">
        <f t="shared" si="9"/>
        <v>76500000</v>
      </c>
      <c r="Z48" s="58">
        <f t="shared" si="9"/>
        <v>725220000</v>
      </c>
      <c r="AA48" s="28"/>
    </row>
    <row r="49" spans="1:27" s="8" customFormat="1" ht="18" customHeight="1">
      <c r="A49" s="7"/>
      <c r="B49" s="81"/>
      <c r="C49" s="81"/>
      <c r="D49" s="81"/>
      <c r="E49" s="81"/>
      <c r="F49" s="9"/>
      <c r="G49" s="10"/>
      <c r="H49" s="9"/>
      <c r="I49" s="9"/>
      <c r="J49" s="9"/>
      <c r="K49" s="9"/>
      <c r="L49" s="9"/>
      <c r="M49" s="9"/>
      <c r="N49" s="7"/>
      <c r="U49" s="9"/>
      <c r="V49" s="9"/>
      <c r="W49" s="9"/>
      <c r="X49" s="9"/>
      <c r="Y49" s="9"/>
      <c r="Z49" s="9"/>
      <c r="AA49" s="9"/>
    </row>
    <row r="50" spans="1:27" s="8" customFormat="1" ht="18" customHeight="1">
      <c r="A50" s="7"/>
      <c r="F50" s="9"/>
      <c r="G50" s="10"/>
      <c r="H50" s="9"/>
      <c r="I50" s="9"/>
      <c r="J50" s="9"/>
      <c r="K50" s="9"/>
      <c r="L50" s="9"/>
      <c r="M50" s="9"/>
      <c r="N50" s="7"/>
      <c r="U50" s="9"/>
      <c r="V50" s="9"/>
      <c r="W50" s="9"/>
      <c r="X50" s="9"/>
      <c r="Y50" s="9"/>
      <c r="Z50" s="9"/>
      <c r="AA50" s="9"/>
    </row>
    <row r="51" spans="1:27" ht="18" customHeight="1">
      <c r="U51" s="3"/>
      <c r="V51" s="3"/>
      <c r="W51" s="3"/>
      <c r="X51" s="3"/>
      <c r="Y51" s="3"/>
      <c r="Z51" s="3"/>
      <c r="AA51" s="3"/>
    </row>
    <row r="52" spans="1:27" ht="18" customHeight="1">
      <c r="U52" s="3"/>
      <c r="V52" s="3"/>
      <c r="W52" s="3"/>
      <c r="X52" s="3"/>
      <c r="Y52" s="3"/>
      <c r="Z52" s="3"/>
      <c r="AA52" s="3"/>
    </row>
    <row r="53" spans="1:27" ht="18" customHeight="1">
      <c r="U53" s="3"/>
      <c r="V53" s="3"/>
      <c r="W53" s="3"/>
      <c r="X53" s="3"/>
      <c r="Y53" s="3"/>
      <c r="Z53" s="3"/>
      <c r="AA53" s="3"/>
    </row>
    <row r="54" spans="1:27" ht="18" customHeight="1">
      <c r="U54" s="3"/>
      <c r="V54" s="3"/>
      <c r="W54" s="3"/>
      <c r="X54" s="3"/>
      <c r="Y54" s="3"/>
      <c r="Z54" s="3"/>
      <c r="AA54" s="3"/>
    </row>
    <row r="55" spans="1:27" ht="18" customHeight="1">
      <c r="U55" s="3"/>
      <c r="V55" s="3"/>
      <c r="W55" s="3"/>
      <c r="X55" s="3"/>
      <c r="Y55" s="3"/>
      <c r="Z55" s="3"/>
      <c r="AA55" s="3"/>
    </row>
    <row r="56" spans="1:27" ht="18" customHeight="1">
      <c r="U56" s="3"/>
      <c r="V56" s="3"/>
      <c r="W56" s="3"/>
      <c r="X56" s="3"/>
      <c r="Y56" s="3"/>
      <c r="Z56" s="3"/>
      <c r="AA56" s="3"/>
    </row>
    <row r="57" spans="1:27" ht="18" customHeight="1">
      <c r="U57" s="3"/>
      <c r="V57" s="3"/>
      <c r="W57" s="3"/>
      <c r="X57" s="3"/>
      <c r="Y57" s="3"/>
      <c r="Z57" s="3"/>
      <c r="AA57" s="3"/>
    </row>
    <row r="58" spans="1:27" ht="18" customHeight="1">
      <c r="U58" s="3"/>
      <c r="V58" s="3"/>
      <c r="W58" s="3"/>
      <c r="X58" s="3"/>
      <c r="Y58" s="3"/>
      <c r="Z58" s="3"/>
      <c r="AA58" s="3"/>
    </row>
    <row r="59" spans="1:27" ht="18" customHeight="1">
      <c r="U59" s="3"/>
      <c r="V59" s="3"/>
      <c r="W59" s="3"/>
      <c r="X59" s="3"/>
      <c r="Y59" s="3"/>
      <c r="Z59" s="3"/>
      <c r="AA59" s="3"/>
    </row>
    <row r="60" spans="1:27" ht="18" customHeight="1">
      <c r="U60" s="3"/>
      <c r="V60" s="3"/>
      <c r="W60" s="3"/>
      <c r="X60" s="3"/>
      <c r="Y60" s="3"/>
      <c r="Z60" s="3"/>
      <c r="AA60" s="3"/>
    </row>
    <row r="61" spans="1:27" ht="18" customHeight="1">
      <c r="U61" s="3"/>
      <c r="V61" s="3"/>
      <c r="W61" s="3"/>
      <c r="X61" s="3"/>
      <c r="Y61" s="3"/>
      <c r="Z61" s="3"/>
      <c r="AA61" s="3"/>
    </row>
    <row r="62" spans="1:27" ht="18" customHeight="1">
      <c r="U62" s="3"/>
      <c r="V62" s="3"/>
      <c r="W62" s="3"/>
      <c r="X62" s="3"/>
      <c r="Y62" s="3"/>
      <c r="Z62" s="3"/>
      <c r="AA62" s="3"/>
    </row>
    <row r="63" spans="1:27" ht="18" customHeight="1">
      <c r="U63" s="3"/>
      <c r="V63" s="3"/>
      <c r="W63" s="3"/>
      <c r="X63" s="3"/>
      <c r="Y63" s="3"/>
      <c r="Z63" s="3"/>
      <c r="AA63" s="3"/>
    </row>
    <row r="64" spans="1:27" ht="18" customHeight="1">
      <c r="U64" s="3"/>
      <c r="V64" s="3"/>
      <c r="W64" s="3"/>
      <c r="X64" s="3"/>
      <c r="Y64" s="3"/>
      <c r="Z64" s="3"/>
      <c r="AA64" s="3"/>
    </row>
    <row r="65" spans="21:27" ht="18" customHeight="1">
      <c r="U65" s="3"/>
      <c r="V65" s="3"/>
      <c r="W65" s="3"/>
      <c r="X65" s="3"/>
      <c r="Y65" s="3"/>
      <c r="Z65" s="3"/>
      <c r="AA65" s="3"/>
    </row>
    <row r="66" spans="21:27" ht="18" customHeight="1">
      <c r="U66" s="3"/>
      <c r="V66" s="3"/>
      <c r="W66" s="3"/>
      <c r="X66" s="3"/>
      <c r="Y66" s="3"/>
      <c r="Z66" s="3"/>
      <c r="AA66" s="3"/>
    </row>
    <row r="67" spans="21:27" ht="18" customHeight="1">
      <c r="U67" s="3"/>
      <c r="V67" s="3"/>
      <c r="W67" s="3"/>
      <c r="X67" s="3"/>
      <c r="Y67" s="3"/>
      <c r="Z67" s="3"/>
      <c r="AA67" s="3"/>
    </row>
    <row r="68" spans="21:27" ht="18" customHeight="1">
      <c r="U68" s="3"/>
      <c r="V68" s="3"/>
      <c r="W68" s="3"/>
      <c r="X68" s="3"/>
      <c r="Y68" s="3"/>
      <c r="Z68" s="3"/>
      <c r="AA68" s="3"/>
    </row>
    <row r="69" spans="21:27" ht="18" customHeight="1">
      <c r="U69" s="3"/>
      <c r="V69" s="3"/>
      <c r="W69" s="3"/>
      <c r="X69" s="3"/>
      <c r="Y69" s="3"/>
      <c r="Z69" s="3"/>
      <c r="AA69" s="3"/>
    </row>
    <row r="70" spans="21:27" ht="18" customHeight="1">
      <c r="U70" s="3"/>
      <c r="V70" s="3"/>
      <c r="W70" s="3"/>
      <c r="X70" s="3"/>
      <c r="Y70" s="3"/>
      <c r="Z70" s="3"/>
      <c r="AA70" s="3"/>
    </row>
    <row r="71" spans="21:27" ht="18" customHeight="1">
      <c r="U71" s="3"/>
      <c r="V71" s="3"/>
      <c r="W71" s="3"/>
      <c r="X71" s="3"/>
      <c r="Y71" s="3"/>
      <c r="Z71" s="3"/>
      <c r="AA71" s="3"/>
    </row>
    <row r="72" spans="21:27" ht="18" customHeight="1">
      <c r="U72" s="3"/>
      <c r="V72" s="3"/>
      <c r="W72" s="3"/>
      <c r="X72" s="3"/>
      <c r="Y72" s="3"/>
      <c r="Z72" s="3"/>
      <c r="AA72" s="3"/>
    </row>
    <row r="73" spans="21:27" ht="18" customHeight="1">
      <c r="U73" s="3"/>
      <c r="V73" s="3"/>
      <c r="W73" s="3"/>
      <c r="X73" s="3"/>
      <c r="Y73" s="3"/>
      <c r="Z73" s="3"/>
      <c r="AA73" s="3"/>
    </row>
    <row r="74" spans="21:27" ht="18" customHeight="1">
      <c r="U74" s="3"/>
      <c r="V74" s="3"/>
      <c r="W74" s="3"/>
      <c r="X74" s="3"/>
      <c r="Y74" s="3"/>
      <c r="Z74" s="3"/>
      <c r="AA74" s="3"/>
    </row>
    <row r="75" spans="21:27" ht="18" customHeight="1">
      <c r="U75" s="3"/>
      <c r="V75" s="3"/>
      <c r="W75" s="3"/>
      <c r="X75" s="3"/>
      <c r="Y75" s="3"/>
      <c r="Z75" s="3"/>
      <c r="AA75" s="3"/>
    </row>
    <row r="76" spans="21:27" ht="18" customHeight="1">
      <c r="U76" s="3"/>
      <c r="V76" s="3"/>
      <c r="W76" s="3"/>
      <c r="X76" s="3"/>
      <c r="Y76" s="3"/>
      <c r="Z76" s="3"/>
      <c r="AA76" s="3"/>
    </row>
    <row r="77" spans="21:27" ht="18" customHeight="1">
      <c r="U77" s="3"/>
      <c r="V77" s="3"/>
      <c r="W77" s="3"/>
      <c r="X77" s="3"/>
      <c r="Y77" s="3"/>
      <c r="Z77" s="3"/>
      <c r="AA77" s="3"/>
    </row>
    <row r="78" spans="21:27" ht="18" customHeight="1">
      <c r="U78" s="3"/>
      <c r="V78" s="3"/>
      <c r="W78" s="3"/>
      <c r="X78" s="3"/>
      <c r="Y78" s="3"/>
      <c r="Z78" s="3"/>
      <c r="AA78" s="3"/>
    </row>
    <row r="79" spans="21:27" ht="18" customHeight="1">
      <c r="U79" s="3"/>
      <c r="V79" s="3"/>
      <c r="W79" s="3"/>
      <c r="X79" s="3"/>
      <c r="Y79" s="3"/>
      <c r="Z79" s="3"/>
      <c r="AA79" s="3"/>
    </row>
    <row r="80" spans="21:27" ht="18" customHeight="1">
      <c r="U80" s="3"/>
      <c r="V80" s="3"/>
      <c r="W80" s="3"/>
      <c r="X80" s="3"/>
      <c r="Y80" s="3"/>
      <c r="Z80" s="3"/>
      <c r="AA80" s="3"/>
    </row>
    <row r="81" spans="21:27" ht="18" customHeight="1">
      <c r="U81" s="3"/>
      <c r="V81" s="3"/>
      <c r="W81" s="3"/>
      <c r="X81" s="3"/>
      <c r="Y81" s="3"/>
      <c r="Z81" s="3"/>
      <c r="AA81" s="3"/>
    </row>
    <row r="82" spans="21:27" ht="18" customHeight="1">
      <c r="U82" s="3"/>
      <c r="V82" s="3"/>
      <c r="W82" s="3"/>
      <c r="X82" s="3"/>
      <c r="Y82" s="3"/>
      <c r="Z82" s="3"/>
      <c r="AA82" s="3"/>
    </row>
    <row r="83" spans="21:27" ht="18" customHeight="1">
      <c r="U83" s="3"/>
      <c r="V83" s="3"/>
      <c r="W83" s="3"/>
      <c r="X83" s="3"/>
      <c r="Y83" s="3"/>
      <c r="Z83" s="3"/>
      <c r="AA83" s="3"/>
    </row>
    <row r="84" spans="21:27" ht="18" customHeight="1">
      <c r="U84" s="3"/>
      <c r="V84" s="3"/>
      <c r="W84" s="3"/>
      <c r="X84" s="3"/>
      <c r="Y84" s="3"/>
      <c r="Z84" s="3"/>
      <c r="AA84" s="3"/>
    </row>
    <row r="85" spans="21:27" ht="18" customHeight="1">
      <c r="U85" s="3"/>
      <c r="V85" s="3"/>
      <c r="W85" s="3"/>
      <c r="X85" s="3"/>
      <c r="Y85" s="3"/>
      <c r="Z85" s="3"/>
      <c r="AA85" s="3"/>
    </row>
    <row r="86" spans="21:27" ht="18" customHeight="1">
      <c r="U86" s="3"/>
      <c r="V86" s="3"/>
      <c r="W86" s="3"/>
      <c r="X86" s="3"/>
      <c r="Y86" s="3"/>
      <c r="Z86" s="3"/>
      <c r="AA86" s="3"/>
    </row>
    <row r="87" spans="21:27" ht="18" customHeight="1">
      <c r="U87" s="3"/>
      <c r="V87" s="3"/>
      <c r="W87" s="3"/>
      <c r="X87" s="3"/>
      <c r="Y87" s="3"/>
      <c r="Z87" s="3"/>
      <c r="AA87" s="3"/>
    </row>
    <row r="88" spans="21:27" ht="18" customHeight="1">
      <c r="U88" s="3"/>
      <c r="V88" s="3"/>
      <c r="W88" s="3"/>
      <c r="X88" s="3"/>
      <c r="Y88" s="3"/>
      <c r="Z88" s="3"/>
      <c r="AA88" s="3"/>
    </row>
    <row r="89" spans="21:27" ht="18" customHeight="1">
      <c r="U89" s="3"/>
      <c r="V89" s="3"/>
      <c r="W89" s="3"/>
      <c r="X89" s="3"/>
      <c r="Y89" s="3"/>
      <c r="Z89" s="3"/>
      <c r="AA89" s="3"/>
    </row>
    <row r="90" spans="21:27" ht="18" customHeight="1">
      <c r="U90" s="3"/>
      <c r="V90" s="3"/>
      <c r="W90" s="3"/>
      <c r="X90" s="3"/>
      <c r="Y90" s="3"/>
      <c r="Z90" s="3"/>
      <c r="AA90" s="3"/>
    </row>
    <row r="91" spans="21:27" ht="18" customHeight="1">
      <c r="U91" s="3"/>
      <c r="V91" s="3"/>
      <c r="W91" s="3"/>
      <c r="X91" s="3"/>
      <c r="Y91" s="3"/>
      <c r="Z91" s="3"/>
      <c r="AA91" s="3"/>
    </row>
    <row r="92" spans="21:27" ht="18" customHeight="1">
      <c r="U92" s="3"/>
      <c r="V92" s="3"/>
      <c r="W92" s="3"/>
      <c r="X92" s="3"/>
      <c r="Y92" s="3"/>
      <c r="Z92" s="3"/>
      <c r="AA92" s="3"/>
    </row>
    <row r="93" spans="21:27" ht="18" customHeight="1">
      <c r="U93" s="3"/>
      <c r="V93" s="3"/>
      <c r="W93" s="3"/>
      <c r="X93" s="3"/>
      <c r="Y93" s="3"/>
      <c r="Z93" s="3"/>
      <c r="AA93" s="3"/>
    </row>
    <row r="94" spans="21:27" ht="18" customHeight="1">
      <c r="U94" s="3"/>
      <c r="V94" s="3"/>
      <c r="W94" s="3"/>
      <c r="X94" s="3"/>
      <c r="Y94" s="3"/>
      <c r="Z94" s="3"/>
      <c r="AA94" s="3"/>
    </row>
    <row r="95" spans="21:27" ht="18" customHeight="1">
      <c r="U95" s="3"/>
      <c r="V95" s="3"/>
      <c r="W95" s="3"/>
      <c r="X95" s="3"/>
      <c r="Y95" s="3"/>
      <c r="Z95" s="3"/>
      <c r="AA95" s="3"/>
    </row>
    <row r="96" spans="21:27" ht="18" customHeight="1">
      <c r="U96" s="3"/>
      <c r="V96" s="3"/>
      <c r="W96" s="3"/>
      <c r="X96" s="3"/>
      <c r="Y96" s="3"/>
      <c r="Z96" s="3"/>
      <c r="AA96" s="3"/>
    </row>
    <row r="97" spans="21:27" ht="18" customHeight="1">
      <c r="U97" s="3"/>
      <c r="V97" s="3"/>
      <c r="W97" s="3"/>
      <c r="X97" s="3"/>
      <c r="Y97" s="3"/>
      <c r="Z97" s="3"/>
      <c r="AA97" s="3"/>
    </row>
    <row r="98" spans="21:27" ht="18" customHeight="1">
      <c r="U98" s="3"/>
      <c r="V98" s="3"/>
      <c r="W98" s="3"/>
      <c r="X98" s="3"/>
      <c r="Y98" s="3"/>
      <c r="Z98" s="3"/>
      <c r="AA98" s="3"/>
    </row>
    <row r="99" spans="21:27" ht="18" customHeight="1">
      <c r="U99" s="3"/>
      <c r="V99" s="3"/>
      <c r="W99" s="3"/>
      <c r="X99" s="3"/>
      <c r="Y99" s="3"/>
      <c r="Z99" s="3"/>
      <c r="AA99" s="3"/>
    </row>
    <row r="100" spans="21:27" ht="18" customHeight="1">
      <c r="U100" s="3"/>
      <c r="V100" s="3"/>
      <c r="W100" s="3"/>
      <c r="X100" s="3"/>
      <c r="Y100" s="3"/>
      <c r="Z100" s="3"/>
      <c r="AA100" s="3"/>
    </row>
    <row r="101" spans="21:27" ht="18" customHeight="1">
      <c r="U101" s="3"/>
      <c r="V101" s="3"/>
      <c r="W101" s="3"/>
      <c r="X101" s="3"/>
      <c r="Y101" s="3"/>
      <c r="Z101" s="3"/>
      <c r="AA101" s="3"/>
    </row>
    <row r="102" spans="21:27" ht="18" customHeight="1">
      <c r="U102" s="3"/>
      <c r="V102" s="3"/>
      <c r="W102" s="3"/>
      <c r="X102" s="3"/>
      <c r="Y102" s="3"/>
      <c r="Z102" s="3"/>
      <c r="AA102" s="3"/>
    </row>
    <row r="103" spans="21:27" ht="18" customHeight="1">
      <c r="U103" s="3"/>
      <c r="V103" s="3"/>
      <c r="W103" s="3"/>
      <c r="X103" s="3"/>
      <c r="Y103" s="3"/>
      <c r="Z103" s="3"/>
      <c r="AA103" s="3"/>
    </row>
    <row r="104" spans="21:27" ht="18" customHeight="1">
      <c r="U104" s="3"/>
      <c r="V104" s="3"/>
      <c r="W104" s="3"/>
      <c r="X104" s="3"/>
      <c r="Y104" s="3"/>
      <c r="Z104" s="3"/>
      <c r="AA104" s="3"/>
    </row>
    <row r="105" spans="21:27" ht="18" customHeight="1">
      <c r="U105" s="3"/>
      <c r="V105" s="3"/>
      <c r="W105" s="3"/>
      <c r="X105" s="3"/>
      <c r="Y105" s="3"/>
      <c r="Z105" s="3"/>
      <c r="AA105" s="3"/>
    </row>
    <row r="106" spans="21:27" ht="18" customHeight="1">
      <c r="U106" s="3"/>
      <c r="V106" s="3"/>
      <c r="W106" s="3"/>
      <c r="X106" s="3"/>
      <c r="Y106" s="3"/>
      <c r="Z106" s="3"/>
      <c r="AA106" s="3"/>
    </row>
    <row r="107" spans="21:27" ht="18" customHeight="1">
      <c r="U107" s="3"/>
      <c r="V107" s="3"/>
      <c r="W107" s="3"/>
      <c r="X107" s="3"/>
      <c r="Y107" s="3"/>
      <c r="Z107" s="3"/>
      <c r="AA107" s="3"/>
    </row>
    <row r="108" spans="21:27" ht="18" customHeight="1">
      <c r="U108" s="3"/>
      <c r="V108" s="3"/>
      <c r="W108" s="3"/>
      <c r="X108" s="3"/>
      <c r="Y108" s="3"/>
      <c r="Z108" s="3"/>
      <c r="AA108" s="3"/>
    </row>
    <row r="109" spans="21:27" ht="18" customHeight="1">
      <c r="U109" s="3"/>
      <c r="V109" s="3"/>
      <c r="W109" s="3"/>
      <c r="X109" s="3"/>
      <c r="Y109" s="3"/>
      <c r="Z109" s="3"/>
      <c r="AA109" s="3"/>
    </row>
    <row r="110" spans="21:27" ht="18" customHeight="1">
      <c r="U110" s="3"/>
      <c r="V110" s="3"/>
      <c r="W110" s="3"/>
      <c r="X110" s="3"/>
      <c r="Y110" s="3"/>
      <c r="Z110" s="3"/>
      <c r="AA110" s="3"/>
    </row>
    <row r="111" spans="21:27" ht="18" customHeight="1">
      <c r="U111" s="3"/>
      <c r="V111" s="3"/>
      <c r="W111" s="3"/>
      <c r="X111" s="3"/>
      <c r="Y111" s="3"/>
      <c r="Z111" s="3"/>
      <c r="AA111" s="3"/>
    </row>
    <row r="112" spans="21:27" ht="18" customHeight="1">
      <c r="U112" s="3"/>
      <c r="V112" s="3"/>
      <c r="W112" s="3"/>
      <c r="X112" s="3"/>
      <c r="Y112" s="3"/>
      <c r="Z112" s="3"/>
      <c r="AA112" s="3"/>
    </row>
    <row r="113" spans="21:27" ht="18" customHeight="1">
      <c r="U113" s="3"/>
      <c r="V113" s="3"/>
      <c r="W113" s="3"/>
      <c r="X113" s="3"/>
      <c r="Y113" s="3"/>
      <c r="Z113" s="3"/>
      <c r="AA113" s="3"/>
    </row>
    <row r="114" spans="21:27" ht="18" customHeight="1">
      <c r="U114" s="3"/>
      <c r="V114" s="3"/>
      <c r="W114" s="3"/>
      <c r="X114" s="3"/>
      <c r="Y114" s="3"/>
      <c r="Z114" s="3"/>
      <c r="AA114" s="3"/>
    </row>
    <row r="115" spans="21:27" ht="18" customHeight="1">
      <c r="U115" s="3"/>
      <c r="V115" s="3"/>
      <c r="W115" s="3"/>
      <c r="X115" s="3"/>
      <c r="Y115" s="3"/>
      <c r="Z115" s="3"/>
      <c r="AA115" s="3"/>
    </row>
    <row r="116" spans="21:27" ht="18" customHeight="1">
      <c r="U116" s="3"/>
      <c r="V116" s="3"/>
      <c r="W116" s="3"/>
      <c r="X116" s="3"/>
      <c r="Y116" s="3"/>
      <c r="Z116" s="3"/>
      <c r="AA116" s="3"/>
    </row>
    <row r="117" spans="21:27" ht="18" customHeight="1">
      <c r="U117" s="3"/>
      <c r="V117" s="3"/>
      <c r="W117" s="3"/>
      <c r="X117" s="3"/>
      <c r="Y117" s="3"/>
      <c r="Z117" s="3"/>
      <c r="AA117" s="3"/>
    </row>
    <row r="118" spans="21:27" ht="18" customHeight="1">
      <c r="U118" s="3"/>
      <c r="V118" s="3"/>
      <c r="W118" s="3"/>
      <c r="X118" s="3"/>
      <c r="Y118" s="3"/>
      <c r="Z118" s="3"/>
      <c r="AA118" s="3"/>
    </row>
    <row r="119" spans="21:27" ht="18" customHeight="1">
      <c r="U119" s="3"/>
      <c r="V119" s="3"/>
      <c r="W119" s="3"/>
      <c r="X119" s="3"/>
      <c r="Y119" s="3"/>
      <c r="Z119" s="3"/>
      <c r="AA119" s="3"/>
    </row>
    <row r="120" spans="21:27" ht="18" customHeight="1">
      <c r="U120" s="3"/>
      <c r="V120" s="3"/>
      <c r="W120" s="3"/>
      <c r="X120" s="3"/>
      <c r="Y120" s="3"/>
      <c r="Z120" s="3"/>
      <c r="AA120" s="3"/>
    </row>
    <row r="121" spans="21:27" ht="18" customHeight="1">
      <c r="U121" s="3"/>
      <c r="V121" s="3"/>
      <c r="W121" s="3"/>
      <c r="X121" s="3"/>
      <c r="Y121" s="3"/>
      <c r="Z121" s="3"/>
      <c r="AA121" s="3"/>
    </row>
    <row r="122" spans="21:27" ht="18" customHeight="1">
      <c r="U122" s="3"/>
      <c r="V122" s="3"/>
      <c r="W122" s="3"/>
      <c r="X122" s="3"/>
      <c r="Y122" s="3"/>
      <c r="Z122" s="3"/>
      <c r="AA122" s="3"/>
    </row>
    <row r="123" spans="21:27" ht="18" customHeight="1">
      <c r="U123" s="3"/>
      <c r="V123" s="3"/>
      <c r="W123" s="3"/>
      <c r="X123" s="3"/>
      <c r="Y123" s="3"/>
      <c r="Z123" s="3"/>
      <c r="AA123" s="3"/>
    </row>
    <row r="124" spans="21:27" ht="18" customHeight="1">
      <c r="U124" s="3"/>
      <c r="V124" s="3"/>
      <c r="W124" s="3"/>
      <c r="X124" s="3"/>
      <c r="Y124" s="3"/>
      <c r="Z124" s="3"/>
      <c r="AA124" s="3"/>
    </row>
    <row r="125" spans="21:27" ht="18" customHeight="1">
      <c r="U125" s="3"/>
      <c r="V125" s="3"/>
      <c r="W125" s="3"/>
      <c r="X125" s="3"/>
      <c r="Y125" s="3"/>
      <c r="Z125" s="3"/>
      <c r="AA125" s="3"/>
    </row>
    <row r="126" spans="21:27" ht="18" customHeight="1">
      <c r="U126" s="3"/>
      <c r="V126" s="3"/>
      <c r="W126" s="3"/>
      <c r="X126" s="3"/>
      <c r="Y126" s="3"/>
      <c r="Z126" s="3"/>
      <c r="AA126" s="3"/>
    </row>
    <row r="127" spans="21:27" ht="18" customHeight="1">
      <c r="U127" s="3"/>
      <c r="V127" s="3"/>
      <c r="W127" s="3"/>
      <c r="X127" s="3"/>
      <c r="Y127" s="3"/>
      <c r="Z127" s="3"/>
      <c r="AA127" s="3"/>
    </row>
    <row r="128" spans="21:27" ht="18" customHeight="1">
      <c r="U128" s="3"/>
      <c r="V128" s="3"/>
      <c r="W128" s="3"/>
      <c r="X128" s="3"/>
      <c r="Y128" s="3"/>
      <c r="Z128" s="3"/>
      <c r="AA128" s="3"/>
    </row>
    <row r="129" spans="21:27" ht="18" customHeight="1">
      <c r="U129" s="3"/>
      <c r="V129" s="3"/>
      <c r="W129" s="3"/>
      <c r="X129" s="3"/>
      <c r="Y129" s="3"/>
      <c r="Z129" s="3"/>
      <c r="AA129" s="3"/>
    </row>
    <row r="130" spans="21:27" ht="18" customHeight="1">
      <c r="U130" s="3"/>
      <c r="V130" s="3"/>
      <c r="W130" s="3"/>
      <c r="X130" s="3"/>
      <c r="Y130" s="3"/>
      <c r="Z130" s="3"/>
      <c r="AA130" s="3"/>
    </row>
    <row r="131" spans="21:27" ht="18" customHeight="1">
      <c r="U131" s="3"/>
      <c r="V131" s="3"/>
      <c r="W131" s="3"/>
      <c r="X131" s="3"/>
      <c r="Y131" s="3"/>
      <c r="Z131" s="3"/>
      <c r="AA131" s="3"/>
    </row>
    <row r="132" spans="21:27" ht="18" customHeight="1">
      <c r="U132" s="3"/>
      <c r="V132" s="3"/>
      <c r="W132" s="3"/>
      <c r="X132" s="3"/>
      <c r="Y132" s="3"/>
      <c r="Z132" s="3"/>
      <c r="AA132" s="3"/>
    </row>
    <row r="133" spans="21:27" ht="18" customHeight="1">
      <c r="U133" s="3"/>
      <c r="V133" s="3"/>
      <c r="W133" s="3"/>
      <c r="X133" s="3"/>
      <c r="Y133" s="3"/>
      <c r="Z133" s="3"/>
      <c r="AA133" s="3"/>
    </row>
  </sheetData>
  <autoFilter ref="A2:R48"/>
  <mergeCells count="2">
    <mergeCell ref="B49:E49"/>
    <mergeCell ref="H1:M1"/>
  </mergeCells>
  <pageMargins left="0.2" right="0.2" top="0.4" bottom="0.4" header="0" footer="0"/>
  <pageSetup scale="7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RAW</vt:lpstr>
      <vt:lpstr>Alokasi Dummy</vt:lpstr>
      <vt:lpstr>'Alokasi Dummy'!Print_Area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ASMSMG</dc:creator>
  <cp:lastModifiedBy>ACER</cp:lastModifiedBy>
  <cp:lastPrinted>2020-03-07T01:15:13Z</cp:lastPrinted>
  <dcterms:created xsi:type="dcterms:W3CDTF">2018-07-23T03:46:56Z</dcterms:created>
  <dcterms:modified xsi:type="dcterms:W3CDTF">2020-07-09T10:17:20Z</dcterms:modified>
</cp:coreProperties>
</file>