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915" windowHeight="7470"/>
  </bookViews>
  <sheets>
    <sheet name="RAW" sheetId="12" r:id="rId1"/>
    <sheet name="TANDA TERIMA" sheetId="9" r:id="rId2"/>
    <sheet name="Rekap Tanda Terima" sheetId="11" r:id="rId3"/>
    <sheet name="Rincian Biaya Pemasangan" sheetId="10" r:id="rId4"/>
    <sheet name="pvt Alokasi" sheetId="8" r:id="rId5"/>
    <sheet name="Alokasi Dummy" sheetId="7" r:id="rId6"/>
    <sheet name="JULI" sheetId="13" r:id="rId7"/>
  </sheets>
  <externalReferences>
    <externalReference r:id="rId8"/>
  </externalReferences>
  <definedNames>
    <definedName name="_xlnm._FilterDatabase" localSheetId="5" hidden="1">'Alokasi Dummy'!$A$2:$R$48</definedName>
    <definedName name="_xlnm._FilterDatabase" localSheetId="6" hidden="1">JULI!$B$1:$F$49</definedName>
    <definedName name="_xlnm._FilterDatabase" localSheetId="0" hidden="1">RAW!$A$2:$M$73</definedName>
    <definedName name="ALAMAT">[1]ALAMAT!$1:$1048576</definedName>
    <definedName name="KLAS">[1]Sheet4!$1:$1048576</definedName>
    <definedName name="_xlnm.Print_Area" localSheetId="5">'Alokasi Dummy'!$A$2:$N$48</definedName>
  </definedNames>
  <calcPr calcId="144525"/>
  <pivotCaches>
    <pivotCache cacheId="0" r:id="rId9"/>
  </pivotCaches>
</workbook>
</file>

<file path=xl/calcChain.xml><?xml version="1.0" encoding="utf-8"?>
<calcChain xmlns="http://schemas.openxmlformats.org/spreadsheetml/2006/main">
  <c r="M74" i="12" l="1"/>
  <c r="K74" i="12"/>
  <c r="L74" i="12"/>
  <c r="L70" i="12" l="1"/>
  <c r="L69" i="12"/>
  <c r="L68" i="12"/>
  <c r="L67" i="12"/>
  <c r="L66" i="12"/>
  <c r="L65" i="12"/>
  <c r="L64" i="12"/>
  <c r="L63" i="12"/>
  <c r="L62" i="12"/>
  <c r="L61" i="12"/>
  <c r="L60" i="12"/>
  <c r="L59" i="12"/>
  <c r="L57" i="12"/>
  <c r="L44" i="12"/>
  <c r="L43" i="12"/>
  <c r="L41" i="12"/>
  <c r="L40" i="12"/>
  <c r="L39" i="12"/>
  <c r="L35" i="12"/>
  <c r="L33" i="12"/>
  <c r="L22" i="12"/>
  <c r="L21" i="12"/>
  <c r="L20" i="12"/>
  <c r="L9" i="12"/>
  <c r="L8" i="12"/>
  <c r="L4" i="12"/>
  <c r="L3" i="12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3" i="12"/>
  <c r="E45" i="11" l="1"/>
  <c r="E33" i="10" l="1"/>
  <c r="D33" i="10"/>
  <c r="C33" i="10"/>
  <c r="Y48" i="7" l="1"/>
  <c r="X48" i="7"/>
  <c r="W48" i="7"/>
  <c r="V48" i="7"/>
  <c r="Z46" i="7"/>
  <c r="Z45" i="7"/>
  <c r="Z44" i="7"/>
  <c r="Z39" i="7"/>
  <c r="Z42" i="7"/>
  <c r="Z41" i="7"/>
  <c r="Z40" i="7"/>
  <c r="Z43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5" i="7"/>
  <c r="Z4" i="7"/>
  <c r="Z3" i="7"/>
  <c r="P27" i="7"/>
  <c r="P26" i="7"/>
  <c r="R26" i="7" s="1"/>
  <c r="P25" i="7"/>
  <c r="P23" i="7"/>
  <c r="P22" i="7"/>
  <c r="P21" i="7"/>
  <c r="P20" i="7"/>
  <c r="P19" i="7"/>
  <c r="P18" i="7"/>
  <c r="P17" i="7"/>
  <c r="P16" i="7"/>
  <c r="R46" i="7"/>
  <c r="P5" i="7"/>
  <c r="P4" i="7"/>
  <c r="P3" i="7"/>
  <c r="M48" i="7"/>
  <c r="P47" i="7"/>
  <c r="S37" i="7" s="1"/>
  <c r="P45" i="7"/>
  <c r="P44" i="7"/>
  <c r="P39" i="7"/>
  <c r="P42" i="7"/>
  <c r="P41" i="7"/>
  <c r="P40" i="7"/>
  <c r="P43" i="7"/>
  <c r="P38" i="7"/>
  <c r="P37" i="7"/>
  <c r="P36" i="7"/>
  <c r="P35" i="7"/>
  <c r="P34" i="7"/>
  <c r="P33" i="7"/>
  <c r="P32" i="7"/>
  <c r="P31" i="7"/>
  <c r="P30" i="7"/>
  <c r="P29" i="7"/>
  <c r="P28" i="7"/>
  <c r="P24" i="7"/>
  <c r="P15" i="7"/>
  <c r="P14" i="7"/>
  <c r="P13" i="7"/>
  <c r="P12" i="7"/>
  <c r="P11" i="7"/>
  <c r="P10" i="7"/>
  <c r="P9" i="7"/>
  <c r="P8" i="7"/>
  <c r="P7" i="7"/>
  <c r="P6" i="7"/>
  <c r="Q13" i="7"/>
  <c r="J48" i="7"/>
  <c r="I48" i="7"/>
  <c r="Q11" i="7" l="1"/>
  <c r="S11" i="7"/>
  <c r="Q34" i="7"/>
  <c r="S13" i="7"/>
  <c r="R16" i="7"/>
  <c r="S29" i="7"/>
  <c r="Q15" i="7"/>
  <c r="S28" i="7"/>
  <c r="Q32" i="7"/>
  <c r="S44" i="7"/>
  <c r="Q38" i="7"/>
  <c r="S17" i="7"/>
  <c r="Q44" i="7"/>
  <c r="S20" i="7"/>
  <c r="R5" i="7"/>
  <c r="S5" i="7"/>
  <c r="R20" i="7"/>
  <c r="S33" i="7"/>
  <c r="R27" i="7"/>
  <c r="S43" i="7"/>
  <c r="Q6" i="7"/>
  <c r="S6" i="7"/>
  <c r="R29" i="7"/>
  <c r="S41" i="7"/>
  <c r="Q9" i="7"/>
  <c r="S9" i="7"/>
  <c r="Q10" i="7"/>
  <c r="S10" i="7"/>
  <c r="Q24" i="7"/>
  <c r="S45" i="7"/>
  <c r="Q33" i="7"/>
  <c r="S12" i="7"/>
  <c r="Q43" i="7"/>
  <c r="S18" i="7"/>
  <c r="R45" i="7"/>
  <c r="S21" i="7"/>
  <c r="R21" i="7"/>
  <c r="S34" i="7"/>
  <c r="Q28" i="7"/>
  <c r="S40" i="7"/>
  <c r="Q40" i="7"/>
  <c r="S22" i="7"/>
  <c r="R22" i="7"/>
  <c r="S35" i="7"/>
  <c r="Q12" i="7"/>
  <c r="S25" i="7"/>
  <c r="R35" i="7"/>
  <c r="S14" i="7"/>
  <c r="Q41" i="7"/>
  <c r="S23" i="7"/>
  <c r="R17" i="7"/>
  <c r="S30" i="7"/>
  <c r="R23" i="7"/>
  <c r="S36" i="7"/>
  <c r="R7" i="7"/>
  <c r="S7" i="7"/>
  <c r="R13" i="7"/>
  <c r="S26" i="7"/>
  <c r="Q30" i="7"/>
  <c r="S42" i="7"/>
  <c r="R36" i="7"/>
  <c r="S15" i="7"/>
  <c r="R42" i="7"/>
  <c r="S19" i="7"/>
  <c r="R3" i="7"/>
  <c r="T3" i="7" s="1"/>
  <c r="P48" i="7"/>
  <c r="S38" i="7" s="1"/>
  <c r="S3" i="7"/>
  <c r="R18" i="7"/>
  <c r="S31" i="7"/>
  <c r="R25" i="7"/>
  <c r="S46" i="7"/>
  <c r="R8" i="7"/>
  <c r="S8" i="7"/>
  <c r="R14" i="7"/>
  <c r="S27" i="7"/>
  <c r="Q31" i="7"/>
  <c r="S39" i="7"/>
  <c r="R37" i="7"/>
  <c r="S16" i="7"/>
  <c r="R39" i="7"/>
  <c r="S24" i="7"/>
  <c r="R4" i="7"/>
  <c r="S4" i="7"/>
  <c r="R19" i="7"/>
  <c r="S32" i="7"/>
  <c r="R9" i="7"/>
  <c r="T9" i="7" s="1"/>
  <c r="Q37" i="7"/>
  <c r="Q27" i="7"/>
  <c r="Q35" i="7"/>
  <c r="Q7" i="7"/>
  <c r="Q8" i="7"/>
  <c r="Q39" i="7"/>
  <c r="R15" i="7"/>
  <c r="R30" i="7"/>
  <c r="R38" i="7"/>
  <c r="Q42" i="7"/>
  <c r="R12" i="7"/>
  <c r="R34" i="7"/>
  <c r="R11" i="7"/>
  <c r="T11" i="7" s="1"/>
  <c r="R31" i="7"/>
  <c r="R43" i="7"/>
  <c r="Q29" i="7"/>
  <c r="Q45" i="7"/>
  <c r="Q14" i="7"/>
  <c r="R24" i="7"/>
  <c r="R33" i="7"/>
  <c r="T12" i="7" s="1"/>
  <c r="R41" i="7"/>
  <c r="T23" i="7" s="1"/>
  <c r="Q36" i="7"/>
  <c r="R6" i="7"/>
  <c r="R10" i="7"/>
  <c r="R28" i="7"/>
  <c r="R32" i="7"/>
  <c r="R40" i="7"/>
  <c r="R44" i="7"/>
  <c r="Q16" i="7"/>
  <c r="H48" i="7"/>
  <c r="T22" i="7" l="1"/>
  <c r="T14" i="7"/>
  <c r="T44" i="7"/>
  <c r="T36" i="7"/>
  <c r="T17" i="7"/>
  <c r="T42" i="7"/>
  <c r="T8" i="7"/>
  <c r="T21" i="7"/>
  <c r="T39" i="7"/>
  <c r="T46" i="7"/>
  <c r="T45" i="7"/>
  <c r="T28" i="7"/>
  <c r="T4" i="7"/>
  <c r="T20" i="7"/>
  <c r="T32" i="7"/>
  <c r="T16" i="7"/>
  <c r="T37" i="7"/>
  <c r="T26" i="7"/>
  <c r="T19" i="7"/>
  <c r="T18" i="7"/>
  <c r="S48" i="7"/>
  <c r="T41" i="7"/>
  <c r="T33" i="7"/>
  <c r="T29" i="7"/>
  <c r="T40" i="7"/>
  <c r="T30" i="7"/>
  <c r="T5" i="7"/>
  <c r="T10" i="7"/>
  <c r="T13" i="7"/>
  <c r="T24" i="7"/>
  <c r="T27" i="7"/>
  <c r="T31" i="7"/>
  <c r="T6" i="7"/>
  <c r="T25" i="7"/>
  <c r="T15" i="7"/>
  <c r="T7" i="7"/>
  <c r="T35" i="7"/>
  <c r="T34" i="7"/>
  <c r="T43" i="7"/>
  <c r="Z6" i="7"/>
  <c r="Z48" i="7" s="1"/>
  <c r="U48" i="7"/>
  <c r="R48" i="7"/>
  <c r="E46" i="7"/>
  <c r="D46" i="7"/>
  <c r="T48" i="7" l="1"/>
  <c r="T38" i="7"/>
  <c r="F46" i="7"/>
  <c r="F47" i="7" s="1"/>
  <c r="Q47" i="7" s="1"/>
</calcChain>
</file>

<file path=xl/sharedStrings.xml><?xml version="1.0" encoding="utf-8"?>
<sst xmlns="http://schemas.openxmlformats.org/spreadsheetml/2006/main" count="1164" uniqueCount="355">
  <si>
    <t>CAB</t>
  </si>
  <si>
    <t>ALAMAT</t>
  </si>
  <si>
    <t>SLO</t>
  </si>
  <si>
    <t>JBAR</t>
  </si>
  <si>
    <t>TGR</t>
  </si>
  <si>
    <t>Grand Total</t>
  </si>
  <si>
    <t>Sum of JUMLAH TK/KIOS</t>
  </si>
  <si>
    <t>PKB</t>
  </si>
  <si>
    <t>BKS</t>
  </si>
  <si>
    <t>JTIM</t>
  </si>
  <si>
    <t>CRB</t>
  </si>
  <si>
    <t>BDG</t>
  </si>
  <si>
    <t>PLU</t>
  </si>
  <si>
    <t>KSPBDG</t>
  </si>
  <si>
    <t>BTM</t>
  </si>
  <si>
    <t>TSK</t>
  </si>
  <si>
    <t>PLB</t>
  </si>
  <si>
    <t>BDL</t>
  </si>
  <si>
    <t>PKP</t>
  </si>
  <si>
    <t>MLG</t>
  </si>
  <si>
    <t>MKS</t>
  </si>
  <si>
    <t>SMD</t>
  </si>
  <si>
    <t>SKB</t>
  </si>
  <si>
    <t>BGR</t>
  </si>
  <si>
    <t>BJM</t>
  </si>
  <si>
    <t>BPP</t>
  </si>
  <si>
    <t>KRW</t>
  </si>
  <si>
    <t>PTK</t>
  </si>
  <si>
    <t>SB2</t>
  </si>
  <si>
    <t>SMG</t>
  </si>
  <si>
    <t>JBR</t>
  </si>
  <si>
    <t>SB1</t>
  </si>
  <si>
    <t>Sum of TOTAL DUMMY</t>
  </si>
  <si>
    <t>YOG</t>
  </si>
  <si>
    <t>KDR</t>
  </si>
  <si>
    <t>MDN</t>
  </si>
  <si>
    <t>JBI</t>
  </si>
  <si>
    <t>PWK</t>
  </si>
  <si>
    <t>TGL</t>
  </si>
  <si>
    <t>KSPJKT</t>
  </si>
  <si>
    <t>SER</t>
  </si>
  <si>
    <t>DPS</t>
  </si>
  <si>
    <t>MND</t>
  </si>
  <si>
    <t>MTR</t>
  </si>
  <si>
    <t>KDS</t>
  </si>
  <si>
    <t>BAC</t>
  </si>
  <si>
    <t>ASM</t>
  </si>
  <si>
    <t>DANIEL</t>
  </si>
  <si>
    <t>FIRDAUS</t>
  </si>
  <si>
    <t>JUMOGO</t>
  </si>
  <si>
    <t>YAMAN</t>
  </si>
  <si>
    <t>KUSNADI</t>
  </si>
  <si>
    <t>RAHMAT</t>
  </si>
  <si>
    <t>WALUYO</t>
  </si>
  <si>
    <t>PEMBULATAN</t>
  </si>
  <si>
    <t>PDG</t>
  </si>
  <si>
    <t>PMS</t>
  </si>
  <si>
    <t xml:space="preserve">Cab. Jambi - Jl.Lingkar Selatan RT. 25 Kel. Paal Merah, Kec. Jambi Selatan,Jambi - 36139  </t>
  </si>
  <si>
    <t>Cab. Kediri - Jl. Semeru 25 B Rt 01/02 Campurejo Mojoroto, Kediri 64116</t>
  </si>
  <si>
    <t>Cab. Malang - Jl. Industri No. 90 Mangliawan - Pakis. Malang</t>
  </si>
  <si>
    <t>Cab Pematang Siantar -  Jl. Medan Km. 4,5kel. Pondok Sayur,  Kec. Siantar Martoba Pematangsiantar 21138</t>
  </si>
  <si>
    <t>Cab. Purwokerto - Jl Suparjo Rustam Km 4,1 Rt 07 / Rw 06 Sokaraja Kulon, Sokaraja - Banyumas 53181</t>
  </si>
  <si>
    <t>Cab. Surabaya - Jl. Brebek Industri VII No. 10. Waru - Sidoarjo 61256</t>
  </si>
  <si>
    <t xml:space="preserve">Cab. Surabaya2 -  Jl. Nambangan No. 34,36,38 Kelurahan Tanah Kalikedinding, Kecamatan Kenjeran Surabaya – 60129 </t>
  </si>
  <si>
    <t>NO</t>
  </si>
  <si>
    <t>DUMMY SUN KARA TCA 65 ml</t>
  </si>
  <si>
    <t xml:space="preserve">NAMA PENERIMA </t>
  </si>
  <si>
    <t>TGL DITERIMA</t>
  </si>
  <si>
    <t>TOTAL BARANG YG DIKIRIM</t>
  </si>
  <si>
    <t>STATUS TERKIRIM</t>
  </si>
  <si>
    <t xml:space="preserve">TOTAL PO DUMMY </t>
  </si>
  <si>
    <t>JL. Pluit Selatan Blok S No.2 Penjaringan, Jakarta Utara 14440</t>
  </si>
  <si>
    <t>Cab. Bandung - Jl. Soekarno Hatta No. 344</t>
  </si>
  <si>
    <t xml:space="preserve">Cab. Cirebon - Jl. Nyi Gede Cangkring Blok Sikepu  Desa Panembahan, Kecamatan Plered  Kabupaten Cirebon </t>
  </si>
  <si>
    <t>Jl. Rumah Sakit Kav. 7 No. 160 Gede Bage, Bandung</t>
  </si>
  <si>
    <t>Cab. Tasikmalaya - Kompleks  RUKAN " T F T " Jalan Ir. H. Juanda No. 18, Tasikmalaya 46181</t>
  </si>
  <si>
    <t xml:space="preserve">Cab. Bandar Lampung -  Jln. Tembesu No. 20, Campang Raya, Sukabumi Bandar Lampung </t>
  </si>
  <si>
    <t>Cab. Pangkal Pinang - Jl. Jend. Sudirman No. 03 RT 01 RW 03 Selindung Baru - Pangkal Balam Pangkal Pinang</t>
  </si>
  <si>
    <t>Cab. Palembang - Jl. Soekarno Hatta No.09 Rt.04 Kelurahan Siring Agung Kecamatan Ilir Barat I  Palembang</t>
  </si>
  <si>
    <t>Cab. Banda Aceh - Jln. Lampeuneurut Pekan Biluy Gampong Lampeneurut Ujong Blang,Kec. Darul Imarah , Aceh Besar</t>
  </si>
  <si>
    <t>Cab. Medan. Jl. Medan - Tanjung Morawa Km 9,5</t>
  </si>
  <si>
    <t>Cab. Pontianak - Jl. Arteri Supadio, Komp. Pergudangan A Yani Prima, RT.04/RW.08 Desa Sungai Raya Dalam, Kec. Sungai Raya - Kabupaten Kubu Raya, Kalimantan Barat</t>
  </si>
  <si>
    <t>Cab. Batam - Kompleks Citra Buana Blok CC/1, Kampung Seraya Batam</t>
  </si>
  <si>
    <t>Cab. Pekanbaru - Jl. Bukit Barisan I No. 3 RT / RW : 001/007 Tampan - PekanBaru</t>
  </si>
  <si>
    <t>Cab. Padang - Jl. By Pass km 10 Kelurahan Kalumbuk, Kec. Kuranji</t>
  </si>
  <si>
    <t xml:space="preserve">Cab. Kudus : Jl. Kudus Colo Km.5, Purworejo, Bae, Kudus, Jawa Tengah </t>
  </si>
  <si>
    <t xml:space="preserve">Cab. Solo - Jl. Amarta Raya no. 8, Ngabeyan, Kartasura, Sukoharjo, Jawa Tengah. </t>
  </si>
  <si>
    <t>Cab. Semarang - Komp. Industri Guna Mekar, Jl. Tambak Aji No. 1 A. Semarang 50180</t>
  </si>
  <si>
    <t>Cab. Tegal - Jl. Teuku Umar No. 9 Tegal</t>
  </si>
  <si>
    <t>Cab. Yogyakarta - Jl. Ring Road Barat. Kaliabu, Kel. Banyuraden. Gamping - Sleman</t>
  </si>
  <si>
    <t>Cab. Jember - Jl.  Wolter Mongonsidi No. 889, Rowo Indah Ajung</t>
  </si>
  <si>
    <t>Cab. Banjarmasin - JL.Jurusan Pelaihari Km.20,9 RT.08 RW.04  Kel.Landasan Ulin selatan,Kec.Liang AnggangBanjarbaru Kode pos 70722</t>
  </si>
  <si>
    <t>Cab. Balikpapan - Jl. Mayjen Sutoyo No. 72 RT 44 Klandasan Ilir Balikpapan Selatan 76113</t>
  </si>
  <si>
    <t>Cab. Samarinda - Jl. Ir.Sutami Blok J No.11 Kaw. Pergudangan Sei Kunjang</t>
  </si>
  <si>
    <t xml:space="preserve">Cab. Denpasar - Jl. Raya Lukluk No. 115 Badung-Bali </t>
  </si>
  <si>
    <t>Cab. Makasar - JL. Kimia 8 Kav. SS-19, Kawasan Industri Makassar</t>
  </si>
  <si>
    <t>Cab. Manado - Jl. Maria Walanda Maramis Km.10, No.8 Desa Watutumow III Kec. Kalawat, Kab Minahasa Utara</t>
  </si>
  <si>
    <t xml:space="preserve">Cab. Mataram - Jl. TGH Ali Batu Lingkar Selatan Mataram </t>
  </si>
  <si>
    <t>Cab. Palu - Jl. Karanja Lembah No. 17</t>
  </si>
  <si>
    <t>Jl. Raya Pemda Pangkalan II No. 42, Kedung Halang, Bogor</t>
  </si>
  <si>
    <t>Jl. Wibawa Mukti (Depan Komp. Telkom, Pedurenan, Jati Asih, Bekasi)</t>
  </si>
  <si>
    <t>Jl. KH Hasyim Ashari RT 02/05 No. 20, Neroktog-Pinang, Tangerang</t>
  </si>
  <si>
    <t>Jl. By Pass Pangkal Perjuangan RT 02/04 KR Pawitan, Karawang</t>
  </si>
  <si>
    <t>Perum Ciceri Indah Jl. Dewi Sartika Blok O No. 16 RT 03/11 Serang-Banten</t>
  </si>
  <si>
    <t>Jl. Raya Sukaraja RT 04/01 Samping Perum Tmn Anggrek Sukabumi</t>
  </si>
  <si>
    <t>Grephan</t>
  </si>
  <si>
    <t>Abdullah</t>
  </si>
  <si>
    <t>Wafiman</t>
  </si>
  <si>
    <t>Ibnu</t>
  </si>
  <si>
    <t>Adi</t>
  </si>
  <si>
    <t>Aji</t>
  </si>
  <si>
    <t>Rizki</t>
  </si>
  <si>
    <t>Eko</t>
  </si>
  <si>
    <t>Kimunda</t>
  </si>
  <si>
    <t>BIAYA SEWA PASANG</t>
  </si>
  <si>
    <t>TAHAP 1</t>
  </si>
  <si>
    <t>TAHAP 2</t>
  </si>
  <si>
    <t>TAHAP 3</t>
  </si>
  <si>
    <t>TAHAP 4</t>
  </si>
  <si>
    <t>TAHAP 5</t>
  </si>
  <si>
    <t>TGL TRANSFER DANA SEWA PASANG DUMMY</t>
  </si>
  <si>
    <t>TANDA TERIMA</t>
  </si>
  <si>
    <t>Telah diterima kompensasi gantungan Sun TCA besar dari</t>
  </si>
  <si>
    <r>
      <rPr>
        <sz val="11"/>
        <color theme="1"/>
        <rFont val="Cambria"/>
        <family val="1"/>
        <scheme val="major"/>
      </rPr>
      <t xml:space="preserve"> </t>
    </r>
    <r>
      <rPr>
        <b/>
        <sz val="11"/>
        <color theme="1"/>
        <rFont val="Cambria"/>
        <family val="1"/>
        <scheme val="major"/>
      </rPr>
      <t>PT. Kara Santan Pertama  :</t>
    </r>
  </si>
  <si>
    <t xml:space="preserve">         Nama Toko/Kios          :  _ _ _ _ _ _ _ _ _ _ _ _ _ _ _ _ _ _ _ _ </t>
  </si>
  <si>
    <t xml:space="preserve">         Alamat                          :  _ _ _ _ _ _ _ _ _ _ _ _ _ _ _ _ _ _ _ _ </t>
  </si>
  <si>
    <t xml:space="preserve">         No Telf                          :  _ _ _ _ _ _ _ _ _ _ _ _ _ _ _ _ _ _ _ _ </t>
  </si>
  <si>
    <t xml:space="preserve">         Senilai                          :  Rp.    </t>
  </si>
  <si>
    <t>Catatan;</t>
  </si>
  <si>
    <t>1 ( satu) Gantungan = Rp 5,000,-</t>
  </si>
  <si>
    <t>( Nama Penerima )</t>
  </si>
  <si>
    <t>Total</t>
  </si>
  <si>
    <t>HARIYONO</t>
  </si>
  <si>
    <t>Values</t>
  </si>
  <si>
    <t>WALUYO Total</t>
  </si>
  <si>
    <t>BY SEWA PASANG</t>
  </si>
  <si>
    <t xml:space="preserve">TAHAP-1 </t>
  </si>
  <si>
    <t xml:space="preserve">TAHAP-2 </t>
  </si>
  <si>
    <t>TAHAP-3</t>
  </si>
  <si>
    <t>TAHAP-4</t>
  </si>
  <si>
    <t>TAHAP-5</t>
  </si>
  <si>
    <t>Sum of TOTAL BARANG YG DIKIRIM</t>
  </si>
  <si>
    <t>Cab</t>
  </si>
  <si>
    <t>Nama Spr</t>
  </si>
  <si>
    <t>Periode</t>
  </si>
  <si>
    <t>Tanggal</t>
  </si>
  <si>
    <t>Dummy Terpasang</t>
  </si>
  <si>
    <t>Keterangan</t>
  </si>
  <si>
    <t>Jenis Biaya Pemasangan</t>
  </si>
  <si>
    <t xml:space="preserve">Jml </t>
  </si>
  <si>
    <t>Harga</t>
  </si>
  <si>
    <t>Gunting</t>
  </si>
  <si>
    <t>Pisau Carter</t>
  </si>
  <si>
    <t>Streples</t>
  </si>
  <si>
    <t>ps anyar</t>
  </si>
  <si>
    <t>Benang sol</t>
  </si>
  <si>
    <t>ps baru</t>
  </si>
  <si>
    <t>;</t>
  </si>
  <si>
    <t>Keterangan :</t>
  </si>
  <si>
    <t>Format ini di isi saat pembelian POS untuk pemasangan Dummy</t>
  </si>
  <si>
    <t xml:space="preserve">Format ini di print dan dilampirkan nota pembeliaannya di kirim bersamaan Tanda terima pemasangan dummy </t>
  </si>
  <si>
    <t>Biaya pemasangan Dummy tidak boleh d claim melalui BO</t>
  </si>
  <si>
    <t>Lakban</t>
  </si>
  <si>
    <t>PERINCIAN BIAYA MATERIAL PEMASANGAN DUMMY 2020</t>
  </si>
  <si>
    <t>Bogor  ,  _ _     ,   _  _  _  _  _  2020</t>
  </si>
  <si>
    <t>REKAP TANDA TERIMA PEMASANGAN DUMMY 2020</t>
  </si>
  <si>
    <t>No</t>
  </si>
  <si>
    <t>Nama Pasar</t>
  </si>
  <si>
    <t>Cab   :</t>
  </si>
  <si>
    <t>Nama Spr :</t>
  </si>
  <si>
    <t>Periode:</t>
  </si>
  <si>
    <t>Aalamat</t>
  </si>
  <si>
    <t>Jml Dummy</t>
  </si>
  <si>
    <t>Jml Biaya</t>
  </si>
  <si>
    <t>ket</t>
  </si>
  <si>
    <t>Format ini di isi untuk pertanggung jawaban pemakaian dana pemasangan Dummy</t>
  </si>
  <si>
    <t>Urutkan TANDA TERIMA sesuai list tersebut</t>
  </si>
  <si>
    <t>Jangan di potong tanda terima Dummy dan buat perpasar</t>
  </si>
  <si>
    <t>Apabila pasar berbeda gunakan lembar tanda terima yang berbeda</t>
  </si>
  <si>
    <t>CAB SPR</t>
  </si>
  <si>
    <t>SPR/MD</t>
  </si>
  <si>
    <t>NAMA PASAR</t>
  </si>
  <si>
    <t>KLAS PASAR</t>
  </si>
  <si>
    <t>JADWAL KERJA</t>
  </si>
  <si>
    <t>DISTR</t>
  </si>
  <si>
    <t>KET</t>
  </si>
  <si>
    <t>JML REAL DUMMY</t>
  </si>
  <si>
    <t>TGL REALISASI</t>
  </si>
  <si>
    <t>JML BIAYA</t>
  </si>
  <si>
    <t>JML REAL KIOS</t>
  </si>
  <si>
    <t>BIAYA POS PEMASANGAN</t>
  </si>
  <si>
    <t>TOTAL BIAYA</t>
  </si>
  <si>
    <t>STOCK PUSAT</t>
  </si>
  <si>
    <t>ABDULLAH</t>
  </si>
  <si>
    <t>MEIJON</t>
  </si>
  <si>
    <t>BY POS PEMASANGAN</t>
  </si>
  <si>
    <t>ENTRY GUNAKAN HURUF KAPITAL ( BESAR ) , JML KIOS , JML DUMMY ISI ANGKA</t>
  </si>
  <si>
    <t>BUDI WALUYO</t>
  </si>
  <si>
    <t>EPM</t>
  </si>
  <si>
    <t>PWT</t>
  </si>
  <si>
    <t>UJI AGUSTINUS</t>
  </si>
  <si>
    <t>PASAR WAGE</t>
  </si>
  <si>
    <t>JL.BRIGJEND KATAMSO/PURWOKERTO</t>
  </si>
  <si>
    <t>PASAR AJIBARANG</t>
  </si>
  <si>
    <t>JL.RAYA AJIBARANG</t>
  </si>
  <si>
    <t>PASAR  SOKARAJA</t>
  </si>
  <si>
    <t>JL.JENDRAL GATOT SUBROTO/PURWOKERTO</t>
  </si>
  <si>
    <t>PASAR KARANG LEWAS</t>
  </si>
  <si>
    <t>JL.PATIMURA KR.LEWAS LOR</t>
  </si>
  <si>
    <t>PASAR CILONGOK</t>
  </si>
  <si>
    <t>DESA CILONGOK AJIBARANG</t>
  </si>
  <si>
    <t>PASAR LARANGAN</t>
  </si>
  <si>
    <t>DESA LARANGAN KEC.KEMBARAN</t>
  </si>
  <si>
    <t>PASAR CERME</t>
  </si>
  <si>
    <t>JL.RIYANTO PURWOSARI</t>
  </si>
  <si>
    <t>PASAR MANIS</t>
  </si>
  <si>
    <t>JL.GATOT SUBROTO PURWOKERTO</t>
  </si>
  <si>
    <t>PASAR PAHING</t>
  </si>
  <si>
    <t>JL.KERTAWIBAWA PURWOKERTO</t>
  </si>
  <si>
    <t>PASAR PATIKRAJA</t>
  </si>
  <si>
    <t>JL.RAYA PATIKRAJA</t>
  </si>
  <si>
    <t>PASAR RAWALO</t>
  </si>
  <si>
    <t>JL.RAYA RAWALO</t>
  </si>
  <si>
    <t>PASAR SANGKAL PUTUNG</t>
  </si>
  <si>
    <t>JL.MOH SUPENO SOKARAJA</t>
  </si>
  <si>
    <t>PASAR PON</t>
  </si>
  <si>
    <t>JL.JENDRAL SUDIRMAN BARAT</t>
  </si>
  <si>
    <t>PASAR KOBER</t>
  </si>
  <si>
    <t>KOBER PURWOKERTO BARAT</t>
  </si>
  <si>
    <t>PASAR BANYUMAS</t>
  </si>
  <si>
    <t>JL.GATOT SUBROTO/PURWOKERTO</t>
  </si>
  <si>
    <t>PASAR WANGON</t>
  </si>
  <si>
    <t>JL.RAYA WANGON BANYUMAS</t>
  </si>
  <si>
    <t>JL.KARANGGERINGGING SUMPIUH BANYUMAS</t>
  </si>
  <si>
    <t>PASAR SEGAMAS</t>
  </si>
  <si>
    <t>JL.MAYJEN SUNGKONO PURBALINGGA</t>
  </si>
  <si>
    <t>PASAR BOBOTSARI</t>
  </si>
  <si>
    <t>JL.KOLONEL SUGIRI BOBOTSARI</t>
  </si>
  <si>
    <t>PASAR PADAMARA</t>
  </si>
  <si>
    <t>JL.RAYA PADAMARA/PURBALINGGA</t>
  </si>
  <si>
    <t>PASAR PANICAN</t>
  </si>
  <si>
    <t>DUSUN PENICAN KEMANGKON PURBALINGGA</t>
  </si>
  <si>
    <t>JL.PURBALINGGA</t>
  </si>
  <si>
    <t>PASAR BANJARNEGARA</t>
  </si>
  <si>
    <t>JL.VETERAN BANJAR NEGARA</t>
  </si>
  <si>
    <t>PASAR PURWAREJA KLAMPOK</t>
  </si>
  <si>
    <t>JL.A YANI PURWAREJA KLAMPOK</t>
  </si>
  <si>
    <t>PASAR BUKATEJA</t>
  </si>
  <si>
    <t>JL.ARGANDARU PURBALINGGA</t>
  </si>
  <si>
    <t>PASAR MANDIRAJA</t>
  </si>
  <si>
    <t>JL.RAYA MANDIRAJA BANJAR NEGARA</t>
  </si>
  <si>
    <t>PASAR KROYA</t>
  </si>
  <si>
    <t>JL.A YANI KROYA CILACAP</t>
  </si>
  <si>
    <t>PASAR SAMPANG</t>
  </si>
  <si>
    <t>JL.RAYA TUGU BARAT SAMPANG CILACAP</t>
  </si>
  <si>
    <t>PASAR SIDODADI</t>
  </si>
  <si>
    <t>JL.LETNAN JENDRAL SUPRAPTO SIDANEGARA CILACAP</t>
  </si>
  <si>
    <t>PASAR GEDE</t>
  </si>
  <si>
    <t>JL.RE MARTADINATA TAMBAKREJA CILACAP</t>
  </si>
  <si>
    <t>PASAR LIMBANGAN</t>
  </si>
  <si>
    <t>JL.MERTASINGA CILACAP UTARA</t>
  </si>
  <si>
    <t>PASAR KURIPAN</t>
  </si>
  <si>
    <t>JL.GERILYA KURIPAN CILACAP</t>
  </si>
  <si>
    <t>PASAR BUMIAYU</t>
  </si>
  <si>
    <t>JL.JATISAWIT BUMIAYU</t>
  </si>
  <si>
    <t>PASAR MAJENANG</t>
  </si>
  <si>
    <t>JL.MATAHARI MAJENANG CILACAP</t>
  </si>
  <si>
    <t>PASAR KARNA SIDAREJA</t>
  </si>
  <si>
    <t>JL.JEND SUDIRMAN SIDAREJA CILACAP</t>
  </si>
  <si>
    <t>JL.REVOLUSI KARANG ANYAR KEBUMEN</t>
  </si>
  <si>
    <t>WONOKRIYO GOMBONG KEBUMEN</t>
  </si>
  <si>
    <t>PASAR DOROWATI</t>
  </si>
  <si>
    <t>JETIS DOROWATI KEBUMEN</t>
  </si>
  <si>
    <t>PASAR PETANAHAN</t>
  </si>
  <si>
    <t>JL.LAUT MUNGGU PETANAHAN KEBUMEN</t>
  </si>
  <si>
    <t>PASAR MERTOKONDO</t>
  </si>
  <si>
    <t>JL.RAYA SOKKA MERTOKONDO KEBUMEN</t>
  </si>
  <si>
    <t>PASAR TUMENGGUNGAN</t>
  </si>
  <si>
    <t>JL.PAHLAWAN KEBUMEN</t>
  </si>
  <si>
    <t>PASAR SRUENG</t>
  </si>
  <si>
    <t>JL.RAYA SRUWENG GIWANGRETNO KEBUMEN</t>
  </si>
  <si>
    <t>PASAR KARANGGAYAM</t>
  </si>
  <si>
    <t>JL.RAYA GUNUNGSARI KARANGGAYAM KEBUMEN</t>
  </si>
  <si>
    <t>PASAR KEJAWANG</t>
  </si>
  <si>
    <t>JL.RAYA KEJAWANG KEBUMEN</t>
  </si>
  <si>
    <t>PASAR KRAKAL</t>
  </si>
  <si>
    <t>KRAKAL KEBUMEN</t>
  </si>
  <si>
    <t>KARANG SAMBUNG KEBUMEN</t>
  </si>
  <si>
    <t>PASAR KEPUTIAN</t>
  </si>
  <si>
    <t>JL.SOKKA SELATAN PEJAGOAN KEBUMEN</t>
  </si>
  <si>
    <t>PASAR SELANG</t>
  </si>
  <si>
    <t>PEKISEN SELANG KEBUMEN</t>
  </si>
  <si>
    <t>PASAR KUTOWINANGUN</t>
  </si>
  <si>
    <t>KUTOWINANGUN KEBUMEN</t>
  </si>
  <si>
    <t>PASAR KUTOWINANGUN LAMA</t>
  </si>
  <si>
    <t>PASAR PREMBUN</t>
  </si>
  <si>
    <t>JL.RAYA PREMBUN KEBUMEN</t>
  </si>
  <si>
    <t>PASAR JATISARI</t>
  </si>
  <si>
    <t>JATISALAM JATISARI KEBUMEN</t>
  </si>
  <si>
    <t>KEJAWANG BOJONGSARI KEBUMEN</t>
  </si>
  <si>
    <t>PASAR KEMIT</t>
  </si>
  <si>
    <t>JL.YOSSUDARSO KR.TALUN KEBUMEN</t>
  </si>
  <si>
    <t>PSR 1</t>
  </si>
  <si>
    <t>NAMA SPG/MD</t>
  </si>
  <si>
    <t>B</t>
  </si>
  <si>
    <t>13,27</t>
  </si>
  <si>
    <t>MUHAMAD RIFKI</t>
  </si>
  <si>
    <t>PASAR WONOKRIYO</t>
  </si>
  <si>
    <t>A</t>
  </si>
  <si>
    <t>14,28</t>
  </si>
  <si>
    <t>PASAR KARANG ANYAR</t>
  </si>
  <si>
    <t>1,15,29</t>
  </si>
  <si>
    <t>3,17,31</t>
  </si>
  <si>
    <t>4,18</t>
  </si>
  <si>
    <t>PASAR SUMPIUH</t>
  </si>
  <si>
    <t>PASAR AMBAL</t>
  </si>
  <si>
    <t>JL.DAENDELS KAPUNG WETAN KEBUMEN</t>
  </si>
  <si>
    <t>C</t>
  </si>
  <si>
    <t>2,16,30</t>
  </si>
  <si>
    <t>PASAR KARANG SAMBUNG</t>
  </si>
  <si>
    <t>PASAR TLOGOPRAGOTO/MIRIT</t>
  </si>
  <si>
    <t>JL.DESA MIRIT TLOGO KIDUL KEBUMEN</t>
  </si>
  <si>
    <t>8,22</t>
  </si>
  <si>
    <t>9,23</t>
  </si>
  <si>
    <t>10,24</t>
  </si>
  <si>
    <t>11,25</t>
  </si>
  <si>
    <t>PASAR TAMBAK</t>
  </si>
  <si>
    <t>JL.RAYA TAMBAK SUMPIUH BANYUMAS</t>
  </si>
  <si>
    <t>6,20</t>
  </si>
  <si>
    <t>PASAR KUWARASAN</t>
  </si>
  <si>
    <t>JL.PURING GOMBONG KEBUMEN</t>
  </si>
  <si>
    <t>7,21</t>
  </si>
  <si>
    <t>PASAR BANDUNG SRUNI</t>
  </si>
  <si>
    <t>PASAR PURWOGONDO</t>
  </si>
  <si>
    <t>PASAR PURING</t>
  </si>
  <si>
    <t xml:space="preserve">DESA KALENG JL.PURING PETANAHAN </t>
  </si>
  <si>
    <t>PASAR BOJONG SARI</t>
  </si>
  <si>
    <t>PASAR MANDIRI</t>
  </si>
  <si>
    <t>JL.DI PANJAITAN PURBALINGGA</t>
  </si>
  <si>
    <t>PASAR JATILAWANG</t>
  </si>
  <si>
    <t xml:space="preserve">JL.RAYA JATILAWANG </t>
  </si>
  <si>
    <t>PASAR BUNTU</t>
  </si>
  <si>
    <t>JL.RAYA BUNTU BANYUMAS</t>
  </si>
  <si>
    <t>LUTFI MAHBUBI</t>
  </si>
  <si>
    <t>PASAR TANJUNGSARI</t>
  </si>
  <si>
    <t>JL.KALIMANTAN GUNUNGSIMPING CILACAP</t>
  </si>
  <si>
    <t>PASAR KEDUNG BANTENG</t>
  </si>
  <si>
    <t>JL.RAYA KEDUNG BANTENG</t>
  </si>
  <si>
    <t>PASAR PEMUKUSAN BANARAN</t>
  </si>
  <si>
    <t>DUSUN KEBANARAN CIBEREM SUMBANG BANYUMAS</t>
  </si>
  <si>
    <t>PASAR SIKAPAT</t>
  </si>
  <si>
    <t>SIKAPAT SUMBANG BANYUMAS</t>
  </si>
  <si>
    <t>PASAR KUTASARI</t>
  </si>
  <si>
    <t>DUSUN KUTASARI PURBALINGGA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</si>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</sst>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;@"/>
    <numFmt numFmtId="166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/>
    <xf numFmtId="41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8"/>
    <xf numFmtId="0" fontId="1" fillId="0" borderId="0" xfId="8" applyAlignment="1">
      <alignment horizontal="center"/>
    </xf>
    <xf numFmtId="164" fontId="1" fillId="0" borderId="0" xfId="1" applyNumberFormat="1" applyFont="1"/>
    <xf numFmtId="0" fontId="3" fillId="0" borderId="0" xfId="8" applyFont="1" applyAlignment="1">
      <alignment wrapText="1"/>
    </xf>
    <xf numFmtId="0" fontId="3" fillId="0" borderId="0" xfId="8" applyFont="1"/>
    <xf numFmtId="41" fontId="0" fillId="0" borderId="0" xfId="12" applyFont="1"/>
    <xf numFmtId="0" fontId="0" fillId="0" borderId="1" xfId="0" pivotButton="1" applyBorder="1"/>
    <xf numFmtId="0" fontId="0" fillId="0" borderId="1" xfId="0" applyBorder="1"/>
    <xf numFmtId="0" fontId="0" fillId="0" borderId="0" xfId="0" applyAlignment="1">
      <alignment vertical="center"/>
    </xf>
    <xf numFmtId="0" fontId="9" fillId="0" borderId="12" xfId="0" applyFont="1" applyBorder="1" applyAlignment="1">
      <alignment horizontal="left"/>
    </xf>
    <xf numFmtId="0" fontId="9" fillId="0" borderId="0" xfId="0" applyFont="1" applyBorder="1"/>
    <xf numFmtId="0" fontId="9" fillId="0" borderId="13" xfId="0" applyFont="1" applyBorder="1"/>
    <xf numFmtId="0" fontId="9" fillId="0" borderId="12" xfId="0" applyFont="1" applyBorder="1"/>
    <xf numFmtId="0" fontId="8" fillId="0" borderId="12" xfId="0" applyFont="1" applyBorder="1"/>
    <xf numFmtId="0" fontId="9" fillId="0" borderId="0" xfId="0" applyFont="1" applyBorder="1" applyAlignment="1"/>
    <xf numFmtId="0" fontId="9" fillId="0" borderId="13" xfId="0" applyFont="1" applyBorder="1" applyAlignment="1"/>
    <xf numFmtId="0" fontId="8" fillId="0" borderId="0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16" xfId="0" applyFont="1" applyBorder="1"/>
    <xf numFmtId="0" fontId="10" fillId="0" borderId="0" xfId="8" applyFont="1" applyAlignment="1">
      <alignment horizontal="center"/>
    </xf>
    <xf numFmtId="0" fontId="10" fillId="0" borderId="0" xfId="8" applyFont="1"/>
    <xf numFmtId="164" fontId="10" fillId="0" borderId="0" xfId="1" applyNumberFormat="1" applyFont="1"/>
    <xf numFmtId="0" fontId="10" fillId="0" borderId="0" xfId="8" applyFont="1" applyAlignment="1">
      <alignment wrapText="1"/>
    </xf>
    <xf numFmtId="166" fontId="11" fillId="6" borderId="1" xfId="8" applyNumberFormat="1" applyFont="1" applyFill="1" applyBorder="1" applyAlignment="1">
      <alignment horizontal="center"/>
    </xf>
    <xf numFmtId="0" fontId="11" fillId="3" borderId="2" xfId="8" applyFont="1" applyFill="1" applyBorder="1" applyAlignment="1">
      <alignment vertical="center" wrapText="1"/>
    </xf>
    <xf numFmtId="0" fontId="11" fillId="3" borderId="2" xfId="8" applyFont="1" applyFill="1" applyBorder="1" applyAlignment="1">
      <alignment horizontal="center" vertical="center"/>
    </xf>
    <xf numFmtId="164" fontId="11" fillId="3" borderId="2" xfId="1" applyNumberFormat="1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/>
    </xf>
    <xf numFmtId="0" fontId="12" fillId="2" borderId="2" xfId="11" applyFont="1" applyFill="1" applyBorder="1" applyAlignment="1">
      <alignment vertical="center" wrapText="1"/>
    </xf>
    <xf numFmtId="0" fontId="10" fillId="0" borderId="0" xfId="8" applyFont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1" fillId="4" borderId="1" xfId="8" applyFont="1" applyFill="1" applyBorder="1" applyAlignment="1">
      <alignment vertical="center"/>
    </xf>
    <xf numFmtId="0" fontId="10" fillId="4" borderId="1" xfId="8" applyFont="1" applyFill="1" applyBorder="1" applyAlignment="1">
      <alignment vertical="center"/>
    </xf>
    <xf numFmtId="3" fontId="10" fillId="4" borderId="1" xfId="8" applyNumberFormat="1" applyFont="1" applyFill="1" applyBorder="1" applyAlignment="1">
      <alignment vertical="center"/>
    </xf>
    <xf numFmtId="164" fontId="10" fillId="4" borderId="1" xfId="1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8" applyFont="1" applyFill="1" applyBorder="1" applyAlignment="1">
      <alignment horizontal="center" vertical="center"/>
    </xf>
    <xf numFmtId="164" fontId="10" fillId="4" borderId="1" xfId="8" applyNumberFormat="1" applyFont="1" applyFill="1" applyBorder="1" applyAlignment="1">
      <alignment vertical="center"/>
    </xf>
    <xf numFmtId="41" fontId="10" fillId="0" borderId="0" xfId="12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2" borderId="1" xfId="8" applyFont="1" applyFill="1" applyBorder="1" applyAlignment="1">
      <alignment vertical="center"/>
    </xf>
    <xf numFmtId="3" fontId="10" fillId="2" borderId="1" xfId="8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0" fontId="13" fillId="0" borderId="1" xfId="1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/>
    </xf>
    <xf numFmtId="165" fontId="10" fillId="0" borderId="1" xfId="8" applyNumberFormat="1" applyFont="1" applyBorder="1" applyAlignment="1">
      <alignment horizontal="center" vertical="center"/>
    </xf>
    <xf numFmtId="164" fontId="10" fillId="0" borderId="1" xfId="8" applyNumberFormat="1" applyFont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vertical="center"/>
    </xf>
    <xf numFmtId="0" fontId="10" fillId="0" borderId="1" xfId="10" applyFont="1" applyBorder="1" applyAlignment="1">
      <alignment vertical="center" wrapText="1"/>
    </xf>
    <xf numFmtId="0" fontId="11" fillId="2" borderId="1" xfId="8" applyFont="1" applyFill="1" applyBorder="1" applyAlignment="1">
      <alignment vertical="center"/>
    </xf>
    <xf numFmtId="0" fontId="10" fillId="0" borderId="1" xfId="8" applyFont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3" fontId="10" fillId="0" borderId="1" xfId="8" applyNumberFormat="1" applyFont="1" applyFill="1" applyBorder="1" applyAlignment="1">
      <alignment vertical="center"/>
    </xf>
    <xf numFmtId="0" fontId="13" fillId="4" borderId="1" xfId="11" applyFont="1" applyFill="1" applyBorder="1" applyAlignment="1">
      <alignment vertical="center" wrapText="1"/>
    </xf>
    <xf numFmtId="0" fontId="13" fillId="0" borderId="1" xfId="10" applyFont="1" applyBorder="1" applyAlignment="1">
      <alignment horizontal="left" vertical="center" wrapText="1"/>
    </xf>
    <xf numFmtId="0" fontId="10" fillId="0" borderId="1" xfId="10" applyFont="1" applyFill="1" applyBorder="1" applyAlignment="1">
      <alignment vertical="center" wrapText="1"/>
    </xf>
    <xf numFmtId="0" fontId="11" fillId="3" borderId="1" xfId="8" applyFont="1" applyFill="1" applyBorder="1" applyAlignment="1">
      <alignment vertical="center"/>
    </xf>
    <xf numFmtId="3" fontId="11" fillId="3" borderId="1" xfId="8" applyNumberFormat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10" fillId="0" borderId="1" xfId="8" applyFont="1" applyBorder="1" applyAlignment="1">
      <alignment vertical="center" wrapText="1"/>
    </xf>
    <xf numFmtId="0" fontId="11" fillId="0" borderId="3" xfId="8" applyFont="1" applyBorder="1" applyAlignment="1">
      <alignment vertical="center"/>
    </xf>
    <xf numFmtId="0" fontId="11" fillId="0" borderId="4" xfId="8" applyFont="1" applyBorder="1" applyAlignment="1">
      <alignment vertical="center"/>
    </xf>
    <xf numFmtId="0" fontId="11" fillId="0" borderId="5" xfId="8" applyFont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4" fontId="11" fillId="0" borderId="1" xfId="1" applyNumberFormat="1" applyFont="1" applyBorder="1" applyAlignment="1">
      <alignment vertical="center"/>
    </xf>
    <xf numFmtId="41" fontId="10" fillId="0" borderId="0" xfId="8" applyNumberFormat="1" applyFont="1" applyAlignment="1">
      <alignment vertical="center"/>
    </xf>
    <xf numFmtId="0" fontId="10" fillId="6" borderId="0" xfId="8" applyFont="1" applyFill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NumberFormat="1" applyBorder="1"/>
    <xf numFmtId="37" fontId="0" fillId="0" borderId="1" xfId="0" applyNumberFormat="1" applyBorder="1"/>
    <xf numFmtId="37" fontId="0" fillId="8" borderId="1" xfId="0" applyNumberFormat="1" applyFill="1" applyBorder="1"/>
    <xf numFmtId="0" fontId="0" fillId="8" borderId="1" xfId="0" applyNumberForma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41" fontId="0" fillId="0" borderId="1" xfId="12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7" borderId="1" xfId="0" applyNumberForma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0" fillId="7" borderId="1" xfId="0" applyFill="1" applyBorder="1" applyAlignment="1">
      <alignment horizontal="right"/>
    </xf>
    <xf numFmtId="41" fontId="0" fillId="7" borderId="1" xfId="12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7" borderId="0" xfId="0" applyFill="1"/>
    <xf numFmtId="0" fontId="0" fillId="2" borderId="1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right"/>
    </xf>
    <xf numFmtId="41" fontId="0" fillId="0" borderId="1" xfId="0" applyNumberFormat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41" fontId="0" fillId="8" borderId="1" xfId="0" applyNumberFormat="1" applyFill="1" applyBorder="1"/>
    <xf numFmtId="0" fontId="0" fillId="11" borderId="0" xfId="0" applyFill="1"/>
    <xf numFmtId="0" fontId="0" fillId="11" borderId="0" xfId="0" applyFill="1" applyAlignment="1">
      <alignment horizontal="left"/>
    </xf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/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/>
    <xf numFmtId="0" fontId="19" fillId="0" borderId="1" xfId="0" applyFont="1" applyBorder="1" applyAlignment="1">
      <alignment horizontal="left" vertical="center"/>
    </xf>
    <xf numFmtId="0" fontId="0" fillId="0" borderId="17" xfId="0" applyFill="1" applyBorder="1"/>
    <xf numFmtId="0" fontId="3" fillId="7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166" fontId="0" fillId="10" borderId="1" xfId="0" applyNumberFormat="1" applyFill="1" applyBorder="1"/>
    <xf numFmtId="166" fontId="14" fillId="10" borderId="1" xfId="0" applyNumberFormat="1" applyFont="1" applyFill="1" applyBorder="1" applyAlignment="1">
      <alignment horizontal="right"/>
    </xf>
    <xf numFmtId="166" fontId="0" fillId="10" borderId="1" xfId="0" applyNumberFormat="1" applyFill="1" applyBorder="1" applyAlignment="1">
      <alignment horizontal="right"/>
    </xf>
    <xf numFmtId="166" fontId="15" fillId="10" borderId="1" xfId="0" applyNumberFormat="1" applyFont="1" applyFill="1" applyBorder="1" applyAlignment="1">
      <alignment horizontal="right"/>
    </xf>
    <xf numFmtId="14" fontId="20" fillId="7" borderId="1" xfId="0" applyNumberFormat="1" applyFont="1" applyFill="1" applyBorder="1" applyAlignment="1"/>
    <xf numFmtId="0" fontId="20" fillId="7" borderId="1" xfId="0" applyFont="1" applyFill="1" applyBorder="1" applyAlignment="1"/>
    <xf numFmtId="41" fontId="20" fillId="7" borderId="1" xfId="12" applyFont="1" applyFill="1" applyBorder="1" applyAlignment="1" applyProtection="1">
      <alignment horizontal="right"/>
    </xf>
    <xf numFmtId="14" fontId="20" fillId="7" borderId="1" xfId="0" quotePrefix="1" applyNumberFormat="1" applyFont="1" applyFill="1" applyBorder="1" applyAlignment="1"/>
    <xf numFmtId="14" fontId="14" fillId="7" borderId="1" xfId="0" quotePrefix="1" applyNumberFormat="1" applyFont="1" applyFill="1" applyBorder="1" applyAlignment="1"/>
    <xf numFmtId="41" fontId="0" fillId="2" borderId="1" xfId="0" applyNumberFormat="1" applyFill="1" applyBorder="1"/>
    <xf numFmtId="4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7" borderId="1" xfId="0" applyFill="1" applyBorder="1"/>
    <xf numFmtId="14" fontId="0" fillId="7" borderId="1" xfId="0" applyNumberFormat="1" applyFill="1" applyBorder="1"/>
    <xf numFmtId="0" fontId="0" fillId="2" borderId="1" xfId="0" applyFill="1" applyBorder="1"/>
    <xf numFmtId="41" fontId="0" fillId="7" borderId="1" xfId="12" applyFont="1" applyFill="1" applyBorder="1"/>
    <xf numFmtId="0" fontId="0" fillId="7" borderId="1" xfId="0" applyFill="1" applyBorder="1" applyAlignment="1">
      <alignment horizontal="right"/>
    </xf>
    <xf numFmtId="41" fontId="0" fillId="7" borderId="1" xfId="12" applyFont="1" applyFill="1" applyBorder="1" applyAlignment="1">
      <alignment horizontal="right"/>
    </xf>
    <xf numFmtId="0" fontId="0" fillId="12" borderId="1" xfId="0" applyFill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0" borderId="0" xfId="8" applyFont="1" applyFill="1" applyAlignment="1">
      <alignment horizontal="left" vertical="center"/>
    </xf>
    <xf numFmtId="164" fontId="11" fillId="0" borderId="3" xfId="1" applyNumberFormat="1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</cellXfs>
  <cellStyles count="17">
    <cellStyle name="Comma" xfId="1" builtinId="3"/>
    <cellStyle name="Comma [0]" xfId="12" builtinId="6"/>
    <cellStyle name="Comma [0] 2" xfId="9"/>
    <cellStyle name="Comma 2" xfId="3"/>
    <cellStyle name="Comma 4" xfId="16"/>
    <cellStyle name="Normal" xfId="0" builtinId="0"/>
    <cellStyle name="Normal 17 2" xfId="10"/>
    <cellStyle name="Normal 2" xfId="2"/>
    <cellStyle name="Normal 2 19 2" xfId="6"/>
    <cellStyle name="Normal 2 4" xfId="11"/>
    <cellStyle name="Normal 3" xfId="5"/>
    <cellStyle name="Normal 4" xfId="8"/>
    <cellStyle name="Normal 4 2" xfId="15"/>
    <cellStyle name="Normal 5" xfId="4"/>
    <cellStyle name="Normal 6" xfId="7"/>
    <cellStyle name="Normal 6 2" xfId="13"/>
    <cellStyle name="Normal 7" xfId="14"/>
  </cellStyles>
  <dxfs count="15">
    <dxf>
      <numFmt numFmtId="33" formatCode="_(* #,##0_);_(* \(#,##0\);_(* &quot;-&quot;_);_(@_)"/>
    </dxf>
    <dxf>
      <numFmt numFmtId="33" formatCode="_(* #,##0_);_(* \(#,##0\);_(* &quot;-&quot;_);_(@_)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KARA/KARA%202016/MEETING/MEETING%20SMG%2013%20MARET%202019/DATA%20PASAR%20DAN%20JADWAL%20M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 pasar"/>
      <sheetName val="AGUSTUS"/>
      <sheetName val="ALAMAT"/>
      <sheetName val="Sheet4"/>
    </sheetNames>
    <sheetDataSet>
      <sheetData sheetId="0"/>
      <sheetData sheetId="1"/>
      <sheetData sheetId="2"/>
      <sheetData sheetId="3">
        <row r="1">
          <cell r="A1" t="str">
            <v>NAMA PASAR</v>
          </cell>
          <cell r="B1" t="str">
            <v>ALAMAT</v>
          </cell>
          <cell r="C1">
            <v>0</v>
          </cell>
        </row>
        <row r="2">
          <cell r="A2" t="str">
            <v>PASAR  SOKARAJA</v>
          </cell>
          <cell r="B2" t="str">
            <v>JL.JENDRAL GATOT SUBROTO/PURWOKERTO</v>
          </cell>
          <cell r="C2" t="str">
            <v>A</v>
          </cell>
        </row>
        <row r="3">
          <cell r="A3" t="str">
            <v>PASAR AJIBARANG</v>
          </cell>
          <cell r="B3" t="str">
            <v>JL.RAYA AJIBARANG</v>
          </cell>
          <cell r="C3" t="str">
            <v>A</v>
          </cell>
        </row>
        <row r="4">
          <cell r="A4" t="str">
            <v>PASAR BANCAR</v>
          </cell>
          <cell r="B4" t="str">
            <v>DESA BANCAR PURBALINGGA</v>
          </cell>
          <cell r="C4" t="str">
            <v>B</v>
          </cell>
        </row>
        <row r="5">
          <cell r="A5" t="str">
            <v>PASAR BANDUNG SRUNI</v>
          </cell>
          <cell r="B5" t="str">
            <v>KEJAWANG BOJONGSARI KEBUMEN</v>
          </cell>
          <cell r="C5" t="str">
            <v>B</v>
          </cell>
        </row>
        <row r="6">
          <cell r="A6" t="str">
            <v>PASAR BANJARNEGARA</v>
          </cell>
          <cell r="B6" t="str">
            <v>JL.VETERAN BANJAR NEGARA</v>
          </cell>
          <cell r="C6" t="str">
            <v>A</v>
          </cell>
        </row>
        <row r="7">
          <cell r="A7" t="str">
            <v>PASAR BANYUMAS</v>
          </cell>
          <cell r="B7" t="str">
            <v>JL.GATOT SUBROTO/PURWOKERTO</v>
          </cell>
          <cell r="C7" t="str">
            <v>B</v>
          </cell>
        </row>
        <row r="8">
          <cell r="A8" t="str">
            <v>PASAR BOBOTSARI</v>
          </cell>
          <cell r="B8" t="str">
            <v>JL.KOLONEL SUGIRI BOBOTSARI</v>
          </cell>
          <cell r="C8" t="str">
            <v>A</v>
          </cell>
        </row>
        <row r="9">
          <cell r="A9" t="str">
            <v>PASAR BOJONG SARI</v>
          </cell>
          <cell r="B9" t="str">
            <v>JL.PURBALINGGA</v>
          </cell>
          <cell r="C9" t="str">
            <v>B</v>
          </cell>
        </row>
        <row r="10">
          <cell r="A10" t="str">
            <v>PASAR BUKATEJA</v>
          </cell>
          <cell r="B10" t="str">
            <v>JL.ARGANDARU PURBALINGGA</v>
          </cell>
          <cell r="C10" t="str">
            <v>B</v>
          </cell>
        </row>
        <row r="11">
          <cell r="A11" t="str">
            <v>PASAR BUMIAYU</v>
          </cell>
          <cell r="B11" t="str">
            <v>JL.JATISAWIT BUMIAYU</v>
          </cell>
          <cell r="C11" t="str">
            <v>A</v>
          </cell>
        </row>
        <row r="12">
          <cell r="A12" t="str">
            <v>PASAR CERME</v>
          </cell>
          <cell r="B12" t="str">
            <v>JL.RIYANTO PURWOSARI</v>
          </cell>
          <cell r="C12" t="str">
            <v>B</v>
          </cell>
        </row>
        <row r="13">
          <cell r="A13" t="str">
            <v>PASAR CILONGOK</v>
          </cell>
          <cell r="B13" t="str">
            <v>DESA CILONGOK AJIBARANG</v>
          </cell>
          <cell r="C13" t="str">
            <v>B</v>
          </cell>
        </row>
        <row r="14">
          <cell r="A14" t="str">
            <v>PASAR DOROWATI</v>
          </cell>
          <cell r="B14" t="str">
            <v>JETIS DOROWATI KEBUMEN</v>
          </cell>
          <cell r="C14" t="str">
            <v>B</v>
          </cell>
        </row>
        <row r="15">
          <cell r="A15" t="str">
            <v>PASAR GEDE</v>
          </cell>
          <cell r="B15" t="str">
            <v>JL.RE MARTADINATA TAMBAKREJA CILACAP</v>
          </cell>
          <cell r="C15" t="str">
            <v>A</v>
          </cell>
        </row>
        <row r="16">
          <cell r="A16" t="str">
            <v>PASAR JATISARI</v>
          </cell>
          <cell r="B16" t="str">
            <v>JATISALAM JATISARI KEBUMEN</v>
          </cell>
          <cell r="C16" t="str">
            <v>B</v>
          </cell>
        </row>
        <row r="17">
          <cell r="A17" t="str">
            <v>PASAR JATISAWIT</v>
          </cell>
          <cell r="B17" t="str">
            <v>JL.JATISAWIT BUMIAYU</v>
          </cell>
          <cell r="C17" t="str">
            <v>B</v>
          </cell>
        </row>
        <row r="18">
          <cell r="A18" t="str">
            <v>PASAR KARANG LEWAS</v>
          </cell>
          <cell r="B18" t="str">
            <v>JL.PATIMURA KR.LEWAS LOR</v>
          </cell>
          <cell r="C18" t="str">
            <v>B</v>
          </cell>
        </row>
        <row r="19">
          <cell r="A19" t="str">
            <v>PASAR KARANG PUCUNG CLP</v>
          </cell>
          <cell r="B19" t="str">
            <v>JL.RAYA KARANG PUCUNG CILACAP</v>
          </cell>
          <cell r="C19" t="str">
            <v>B</v>
          </cell>
        </row>
        <row r="20">
          <cell r="A20" t="str">
            <v>PASAR KARANG ANYAR</v>
          </cell>
          <cell r="B20" t="str">
            <v>JL.REVOLUSI KARANG ANYAR KEBUMEN</v>
          </cell>
          <cell r="C20" t="str">
            <v>A</v>
          </cell>
        </row>
        <row r="21">
          <cell r="A21" t="str">
            <v>PASAR KARANGGAYAM</v>
          </cell>
          <cell r="B21" t="str">
            <v>JL.RAYA GUNUNGSARI KARANGGAYAM KEBUMEN</v>
          </cell>
          <cell r="C21" t="str">
            <v>B</v>
          </cell>
        </row>
        <row r="22">
          <cell r="A22" t="str">
            <v>PASAR KARANG SAMBUNG</v>
          </cell>
          <cell r="B22" t="str">
            <v>KARANG SAMBUNG KEBUMEN</v>
          </cell>
          <cell r="C22" t="str">
            <v>B</v>
          </cell>
        </row>
        <row r="23">
          <cell r="A23" t="str">
            <v>PASAR KARNA SIDAREJA</v>
          </cell>
          <cell r="B23" t="str">
            <v>JL.JEND SUDIRMAN SIDAREJA CILACAP</v>
          </cell>
          <cell r="C23" t="str">
            <v>B</v>
          </cell>
        </row>
        <row r="24">
          <cell r="A24" t="str">
            <v>PASAR KEDUNG BANTENG</v>
          </cell>
          <cell r="B24" t="str">
            <v>JL.RAYA KEDUNG BANTENG</v>
          </cell>
          <cell r="C24" t="str">
            <v>B</v>
          </cell>
        </row>
        <row r="25">
          <cell r="A25" t="str">
            <v>PASAR KEJAWANG</v>
          </cell>
          <cell r="B25" t="str">
            <v>JL.RAYA KEJAWANG KEBUMEN</v>
          </cell>
          <cell r="C25" t="str">
            <v>B</v>
          </cell>
        </row>
        <row r="26">
          <cell r="A26" t="str">
            <v>PASAR KEMIT</v>
          </cell>
          <cell r="B26" t="str">
            <v>JL.YOSSUDARSO KR.TALUN KEBUMEN</v>
          </cell>
          <cell r="C26" t="str">
            <v>B</v>
          </cell>
        </row>
        <row r="27">
          <cell r="A27" t="str">
            <v>PASAR KEPUTIAN</v>
          </cell>
          <cell r="B27" t="str">
            <v>JL.SOKKA SELATAN PEJAGOAN KEBUMEN</v>
          </cell>
          <cell r="C27" t="str">
            <v>B</v>
          </cell>
        </row>
        <row r="28">
          <cell r="A28" t="str">
            <v>PASAR KOBER</v>
          </cell>
          <cell r="B28" t="str">
            <v>KOBER PURWOKERTO BARAT</v>
          </cell>
          <cell r="C28" t="str">
            <v>B</v>
          </cell>
        </row>
        <row r="29">
          <cell r="A29" t="str">
            <v>PASAR KRAKAL</v>
          </cell>
          <cell r="B29" t="str">
            <v>KRAKAL KEBUMEN</v>
          </cell>
          <cell r="C29" t="str">
            <v>B</v>
          </cell>
        </row>
        <row r="30">
          <cell r="A30" t="str">
            <v>PASAR KROYA</v>
          </cell>
          <cell r="B30" t="str">
            <v>JL.A YANI KROYA CILACAP</v>
          </cell>
          <cell r="C30" t="str">
            <v>A</v>
          </cell>
        </row>
        <row r="31">
          <cell r="A31" t="str">
            <v>PASAR KURIPAN</v>
          </cell>
          <cell r="B31" t="str">
            <v>JL.GERILYA KURIPAN CILACAP</v>
          </cell>
          <cell r="C31" t="str">
            <v>B</v>
          </cell>
        </row>
        <row r="32">
          <cell r="A32" t="str">
            <v>PASAR KUTASARI</v>
          </cell>
          <cell r="B32" t="str">
            <v>DUSUN KUTASARI PURBALINGGA</v>
          </cell>
          <cell r="C32" t="str">
            <v>B</v>
          </cell>
        </row>
        <row r="33">
          <cell r="A33" t="str">
            <v>PASAR KUTOWINANGUN</v>
          </cell>
          <cell r="B33" t="str">
            <v>KUTOWINANGUN KEBUMEN</v>
          </cell>
          <cell r="C33" t="str">
            <v>B</v>
          </cell>
        </row>
        <row r="34">
          <cell r="A34" t="str">
            <v>PASAR KUTOWINANGUN LAMA</v>
          </cell>
          <cell r="B34" t="str">
            <v>KUTOWINANGUN KEBUMEN</v>
          </cell>
          <cell r="C34" t="str">
            <v>B</v>
          </cell>
        </row>
        <row r="35">
          <cell r="A35" t="str">
            <v>PASAR LARANGAN</v>
          </cell>
          <cell r="B35" t="str">
            <v>DESA LARANGAN KEC.KEMBARAN</v>
          </cell>
          <cell r="C35" t="str">
            <v>B</v>
          </cell>
        </row>
        <row r="36">
          <cell r="A36" t="str">
            <v>PASAR LIMBANGAN</v>
          </cell>
          <cell r="B36" t="str">
            <v>JL.MERTASINGA CILACAP UTARA</v>
          </cell>
          <cell r="C36" t="str">
            <v>B</v>
          </cell>
        </row>
        <row r="37">
          <cell r="A37" t="str">
            <v>PASAR MAJENANG</v>
          </cell>
          <cell r="B37" t="str">
            <v>JL.MATAHARI MAJENANG CILACAP</v>
          </cell>
          <cell r="C37" t="str">
            <v>A</v>
          </cell>
        </row>
        <row r="38">
          <cell r="A38" t="str">
            <v>PASAR MANDIRAJA</v>
          </cell>
          <cell r="B38" t="str">
            <v>JL.RAYA MANDIRAJA BANJAR NEGARA</v>
          </cell>
          <cell r="C38" t="str">
            <v>B</v>
          </cell>
        </row>
        <row r="39">
          <cell r="A39" t="str">
            <v>PASAR MANIS</v>
          </cell>
          <cell r="B39" t="str">
            <v>JL.GATOT SUBROTO PURWOKERTO</v>
          </cell>
          <cell r="C39" t="str">
            <v>B</v>
          </cell>
        </row>
        <row r="40">
          <cell r="A40" t="str">
            <v>PASAR MERTOKONDO</v>
          </cell>
          <cell r="B40" t="str">
            <v>JL.RAYA SOKKA MERTOKONDO KEBUMEN</v>
          </cell>
          <cell r="C40" t="str">
            <v>B</v>
          </cell>
        </row>
        <row r="41">
          <cell r="A41" t="str">
            <v>PASAR PADAMARA</v>
          </cell>
          <cell r="B41" t="str">
            <v>JL.RAYA PADAMARA/PURBALINGGA</v>
          </cell>
          <cell r="C41" t="str">
            <v>B</v>
          </cell>
        </row>
        <row r="42">
          <cell r="A42" t="str">
            <v>PASAR PAHING</v>
          </cell>
          <cell r="B42" t="str">
            <v>JL.KERTAWIBAWA PURWOKERTO</v>
          </cell>
          <cell r="C42" t="str">
            <v>B</v>
          </cell>
        </row>
        <row r="43">
          <cell r="A43" t="str">
            <v>PASAR PAMIJEN REMPOAH</v>
          </cell>
          <cell r="B43" t="str">
            <v>REMPOAH BATURADEN</v>
          </cell>
          <cell r="C43" t="str">
            <v>B</v>
          </cell>
        </row>
        <row r="44">
          <cell r="A44" t="str">
            <v>PASAR PANICAN</v>
          </cell>
          <cell r="B44" t="str">
            <v>DUSUN PENICAN KEMANGKON PURBALINGGA</v>
          </cell>
          <cell r="C44" t="str">
            <v>B</v>
          </cell>
        </row>
        <row r="45">
          <cell r="A45" t="str">
            <v>PASAR PATIKRAJA</v>
          </cell>
          <cell r="B45" t="str">
            <v>JL.RAYA PATIKRAJA</v>
          </cell>
          <cell r="C45" t="str">
            <v>B</v>
          </cell>
        </row>
        <row r="46">
          <cell r="A46" t="str">
            <v>PASAR PEMUKUSAN BANARAN</v>
          </cell>
          <cell r="B46" t="str">
            <v>DUSUN KEBANARAN CIBEREM SUMBANG BANYUMAS</v>
          </cell>
          <cell r="C46" t="str">
            <v>B</v>
          </cell>
        </row>
        <row r="47">
          <cell r="A47" t="str">
            <v>PASAR PETANAHAN</v>
          </cell>
          <cell r="B47" t="str">
            <v>JL.LAUT MUNGGU PETANAHAN KEBUMEN</v>
          </cell>
          <cell r="C47" t="str">
            <v>A</v>
          </cell>
        </row>
        <row r="48">
          <cell r="A48" t="str">
            <v>PASAR PON</v>
          </cell>
          <cell r="B48" t="str">
            <v>JL.JENDRAL SUDIRMAN BARAT</v>
          </cell>
          <cell r="C48" t="str">
            <v>B</v>
          </cell>
        </row>
        <row r="49">
          <cell r="A49" t="str">
            <v>PASAR PREMBUN</v>
          </cell>
          <cell r="B49" t="str">
            <v>JL.RAYA PREMBUN KEBUMEN</v>
          </cell>
          <cell r="C49" t="str">
            <v>A</v>
          </cell>
        </row>
        <row r="50">
          <cell r="A50" t="str">
            <v>PASAR PROLIMAN</v>
          </cell>
          <cell r="B50" t="str">
            <v>JL.PERINTIS KEMERDEKAAN PURWOKERTO</v>
          </cell>
          <cell r="C50" t="str">
            <v>B</v>
          </cell>
        </row>
        <row r="51">
          <cell r="A51" t="str">
            <v>PASAR PURWAREJA KLAMPOK</v>
          </cell>
          <cell r="B51" t="str">
            <v>JL.A YANI PURWAREJA KLAMPOK</v>
          </cell>
          <cell r="C51" t="str">
            <v>A</v>
          </cell>
        </row>
        <row r="52">
          <cell r="A52" t="str">
            <v>PASAR RAWALO</v>
          </cell>
          <cell r="B52" t="str">
            <v>JL.RAYA RAWALO</v>
          </cell>
          <cell r="C52" t="str">
            <v>B</v>
          </cell>
        </row>
        <row r="53">
          <cell r="A53" t="str">
            <v>PASAR SALIWANGI</v>
          </cell>
          <cell r="B53" t="str">
            <v>JL.MAHONI TRITIH KULON CILACAP</v>
          </cell>
          <cell r="C53" t="str">
            <v>B</v>
          </cell>
        </row>
        <row r="54">
          <cell r="A54" t="str">
            <v>PASAR SAMPANG</v>
          </cell>
          <cell r="B54" t="str">
            <v>JL.RAYA TUGU BARAT SAMPANG CILACAP</v>
          </cell>
          <cell r="C54" t="str">
            <v>A</v>
          </cell>
        </row>
        <row r="55">
          <cell r="A55" t="str">
            <v>PASAR SANGKAL PUTUNG</v>
          </cell>
          <cell r="B55" t="str">
            <v>JL.MOH SUPENO SOKARAJA</v>
          </cell>
          <cell r="C55" t="str">
            <v>B</v>
          </cell>
        </row>
        <row r="56">
          <cell r="A56" t="str">
            <v>PASAR SEGAMAS</v>
          </cell>
          <cell r="B56" t="str">
            <v>JL.MAYJEN SUNGKONO PURBALINGGA</v>
          </cell>
          <cell r="C56" t="str">
            <v>A</v>
          </cell>
        </row>
        <row r="57">
          <cell r="A57" t="str">
            <v>PASAR SELANG</v>
          </cell>
          <cell r="B57" t="str">
            <v>PEKISEN SELANG KEBUMEN</v>
          </cell>
          <cell r="C57" t="str">
            <v>A</v>
          </cell>
        </row>
        <row r="58">
          <cell r="A58" t="str">
            <v>PASAR SIDODADI</v>
          </cell>
          <cell r="B58" t="str">
            <v>JL.LETNAN JENDRAL SUPRAPTO SIDANEGARA CILACAP</v>
          </cell>
          <cell r="C58" t="str">
            <v>A</v>
          </cell>
        </row>
        <row r="59">
          <cell r="A59" t="str">
            <v>PASAR SIKAPAT</v>
          </cell>
          <cell r="B59" t="str">
            <v>SIKAPAT SUMBANG BANYUMAS</v>
          </cell>
          <cell r="C59" t="str">
            <v>B</v>
          </cell>
        </row>
        <row r="60">
          <cell r="A60" t="str">
            <v>PASAR SRUENG</v>
          </cell>
          <cell r="B60" t="str">
            <v>JL.RAYA SRUWENG GIWANGRETNO KEBUMEN</v>
          </cell>
          <cell r="C60" t="str">
            <v>B</v>
          </cell>
        </row>
        <row r="61">
          <cell r="A61" t="str">
            <v>PASAR SUMPIUH</v>
          </cell>
          <cell r="B61" t="str">
            <v>JL.KARANGGERINGGING SUMPIUH BANYUMAS</v>
          </cell>
          <cell r="C61" t="str">
            <v>A</v>
          </cell>
        </row>
        <row r="62">
          <cell r="A62" t="str">
            <v>PASAR TAMBAK SOGRA</v>
          </cell>
          <cell r="B62" t="str">
            <v>JL.SUNAN BONANG TAMBAK SOGRA</v>
          </cell>
          <cell r="C62" t="str">
            <v>B</v>
          </cell>
        </row>
        <row r="63">
          <cell r="A63" t="str">
            <v>PASAR TANJUNG SARI</v>
          </cell>
          <cell r="B63" t="str">
            <v>JL.KALIMANTAN GUNUNG SIMPING CILACAP</v>
          </cell>
          <cell r="C63" t="str">
            <v>A</v>
          </cell>
        </row>
        <row r="64">
          <cell r="A64" t="str">
            <v>PASAR TUMENGGUNGAN</v>
          </cell>
          <cell r="B64" t="str">
            <v>JL.PAHLAWAN KEBUMEN</v>
          </cell>
          <cell r="C64" t="str">
            <v>A</v>
          </cell>
        </row>
        <row r="65">
          <cell r="A65" t="str">
            <v>PASAR WAGE</v>
          </cell>
          <cell r="B65" t="str">
            <v>JL.BRIGJEND KATAMSO/PURWOKERTO</v>
          </cell>
          <cell r="C65" t="str">
            <v>A</v>
          </cell>
        </row>
        <row r="66">
          <cell r="A66" t="str">
            <v>PASAR WANGON</v>
          </cell>
          <cell r="B66" t="str">
            <v>JL.RAYA WANGON BANYUMAS</v>
          </cell>
          <cell r="C66" t="str">
            <v>A</v>
          </cell>
        </row>
        <row r="67">
          <cell r="A67" t="str">
            <v>PASAR WONOKRIYO</v>
          </cell>
          <cell r="B67" t="str">
            <v>WONOKRIYO GOMBONG KEBUMEN</v>
          </cell>
          <cell r="C67" t="str">
            <v>A</v>
          </cell>
        </row>
        <row r="68">
          <cell r="A68" t="str">
            <v>PASAR TLOGOPRAGOTO/MIRIT</v>
          </cell>
          <cell r="B68" t="str">
            <v>JL.DESA MIRIT TLOGO KIDUL KEBUMEN</v>
          </cell>
          <cell r="C68" t="str">
            <v>B</v>
          </cell>
        </row>
        <row r="69">
          <cell r="A69" t="str">
            <v>PASAR KUWARASAN</v>
          </cell>
          <cell r="B69" t="str">
            <v>JL.PURING GOMBONG KEBUMEN</v>
          </cell>
          <cell r="C69" t="str">
            <v>B</v>
          </cell>
        </row>
        <row r="70">
          <cell r="A70" t="str">
            <v>PASAR PURWOGONDO</v>
          </cell>
          <cell r="B70" t="str">
            <v>JL.PURING GOMBONG KEBUMEN</v>
          </cell>
          <cell r="C70" t="str">
            <v>B</v>
          </cell>
        </row>
        <row r="71">
          <cell r="A71" t="str">
            <v>PASAR AMBAL</v>
          </cell>
          <cell r="B71" t="str">
            <v>JL.DAENDELS KAPUNG WETAN KEBUMEN</v>
          </cell>
          <cell r="C71" t="str">
            <v>C</v>
          </cell>
        </row>
        <row r="72">
          <cell r="A72" t="str">
            <v>PASAR PURING</v>
          </cell>
          <cell r="B72" t="str">
            <v xml:space="preserve">DESA KALENG JL.PURING PETANAHAN </v>
          </cell>
          <cell r="C72" t="str">
            <v>B</v>
          </cell>
        </row>
        <row r="73">
          <cell r="A73" t="str">
            <v>PASAR TAMBAK</v>
          </cell>
          <cell r="B73" t="str">
            <v>JL.RAYA TAMBAK SUMPIUH BANYUMAS</v>
          </cell>
          <cell r="C73" t="str">
            <v>B</v>
          </cell>
        </row>
        <row r="74">
          <cell r="A74" t="str">
            <v>PASAR MANDIRI</v>
          </cell>
          <cell r="B74" t="str">
            <v>JL.DI PANJAITAN PURBALINGGA</v>
          </cell>
          <cell r="C74" t="str">
            <v>B</v>
          </cell>
        </row>
        <row r="75">
          <cell r="A75" t="str">
            <v>PASAR JATILAWANG</v>
          </cell>
          <cell r="B75" t="str">
            <v xml:space="preserve">JL.RAYA JATILAWANG </v>
          </cell>
          <cell r="C75" t="str">
            <v>B</v>
          </cell>
        </row>
        <row r="76">
          <cell r="A76" t="str">
            <v>PASAR BUNTU</v>
          </cell>
          <cell r="B76" t="str">
            <v>JL.RAYA BUNTU BANYUMAS</v>
          </cell>
          <cell r="C76" t="str">
            <v>B</v>
          </cell>
        </row>
      </sheetData>
      <sheetData sheetId="4">
        <row r="1">
          <cell r="A1" t="str">
            <v>ALAMAT</v>
          </cell>
          <cell r="B1" t="str">
            <v>KLAS</v>
          </cell>
        </row>
        <row r="2">
          <cell r="A2" t="str">
            <v>JL.PERINTIS KEMERDEKAAN PURWOKERTO</v>
          </cell>
          <cell r="B2" t="str">
            <v>A</v>
          </cell>
        </row>
        <row r="3">
          <cell r="A3" t="str">
            <v>DUSUN KEBANARAN CIBEREM SUMBANG BANYUMAS</v>
          </cell>
          <cell r="B3" t="str">
            <v>A</v>
          </cell>
        </row>
        <row r="4">
          <cell r="A4" t="str">
            <v>SIKAPAT SUMBANG BANYUMAS</v>
          </cell>
          <cell r="B4" t="str">
            <v>A</v>
          </cell>
        </row>
        <row r="5">
          <cell r="A5" t="str">
            <v>JL.KARANGGERINGGING SUMPIUH BANYUMAS</v>
          </cell>
          <cell r="B5" t="str">
            <v>A</v>
          </cell>
        </row>
        <row r="6">
          <cell r="A6" t="str">
            <v>REMPOAH BATURADEN</v>
          </cell>
          <cell r="B6" t="str">
            <v>A</v>
          </cell>
        </row>
        <row r="7">
          <cell r="A7" t="str">
            <v>JL.MAYJEN SUNGKONO PURBALINGGA</v>
          </cell>
          <cell r="B7" t="str">
            <v>A</v>
          </cell>
        </row>
        <row r="8">
          <cell r="A8" t="str">
            <v>JL.KOLONEL SUGIRI BOBOTSARI</v>
          </cell>
          <cell r="B8" t="str">
            <v>A</v>
          </cell>
        </row>
        <row r="9">
          <cell r="A9" t="str">
            <v>JL.RAYA PADAMARA/PURBALINGGA</v>
          </cell>
          <cell r="B9" t="str">
            <v>A</v>
          </cell>
        </row>
        <row r="10">
          <cell r="A10" t="str">
            <v>DUSUN PENICAN KEMANGKON PURBALINGGA</v>
          </cell>
          <cell r="B10" t="str">
            <v>A</v>
          </cell>
        </row>
        <row r="11">
          <cell r="A11" t="str">
            <v>DESA BANCAR PURBALINGGA</v>
          </cell>
          <cell r="B11" t="str">
            <v>A</v>
          </cell>
        </row>
        <row r="12">
          <cell r="A12" t="str">
            <v>JL.PURBALINGGA</v>
          </cell>
          <cell r="B12" t="str">
            <v>A</v>
          </cell>
        </row>
        <row r="13">
          <cell r="A13" t="str">
            <v>DUSUN KUTASARI PURBALINGGA</v>
          </cell>
          <cell r="B13" t="str">
            <v>A</v>
          </cell>
        </row>
        <row r="14">
          <cell r="A14" t="str">
            <v>JL.VETERAN BANJAR NEGARA</v>
          </cell>
          <cell r="B14" t="str">
            <v>A</v>
          </cell>
        </row>
        <row r="15">
          <cell r="A15" t="str">
            <v>JL.A YANI PURWAREJA KLAMPOK</v>
          </cell>
          <cell r="B15" t="str">
            <v>A</v>
          </cell>
        </row>
        <row r="16">
          <cell r="A16" t="str">
            <v>JL.ARGANDARU PURBALINGGA</v>
          </cell>
          <cell r="B16" t="str">
            <v>A</v>
          </cell>
        </row>
        <row r="17">
          <cell r="A17" t="str">
            <v>JL.RAYA MANDIRAJA BANJAR NEGARA</v>
          </cell>
          <cell r="B17" t="str">
            <v>A</v>
          </cell>
        </row>
        <row r="18">
          <cell r="A18" t="str">
            <v>JL.A YANI KROYA CILACAP</v>
          </cell>
          <cell r="B18" t="str">
            <v>A</v>
          </cell>
        </row>
        <row r="19">
          <cell r="A19" t="str">
            <v>JL.RAYA TUGU BARAT SAMPANG CILACAP</v>
          </cell>
          <cell r="B19" t="str">
            <v>A</v>
          </cell>
        </row>
        <row r="20">
          <cell r="A20" t="str">
            <v>JL.LETNAN JENDRAL SUPRAPTO SIDANEGARA CILACAP</v>
          </cell>
          <cell r="B20" t="str">
            <v>A</v>
          </cell>
        </row>
        <row r="21">
          <cell r="A21" t="str">
            <v>JL.RE MARTADINATA TAMBAKREJA CILACAP</v>
          </cell>
          <cell r="B21" t="str">
            <v>A</v>
          </cell>
        </row>
        <row r="22">
          <cell r="A22" t="str">
            <v>JL.MERTASINGA CILACAP UTARA</v>
          </cell>
          <cell r="B22" t="str">
            <v>A</v>
          </cell>
        </row>
        <row r="23">
          <cell r="A23" t="str">
            <v>JL.KALIMANTAN GUNUNG SIMPING CILACAP</v>
          </cell>
          <cell r="B23" t="str">
            <v>A</v>
          </cell>
        </row>
        <row r="24">
          <cell r="A24" t="str">
            <v>JL.GERILYA KURIPAN CILACAP</v>
          </cell>
          <cell r="B24" t="str">
            <v>A</v>
          </cell>
        </row>
        <row r="25">
          <cell r="A25" t="str">
            <v>JL.MAHONI TRITIH KULON CILACAP</v>
          </cell>
          <cell r="B25" t="str">
            <v>A</v>
          </cell>
        </row>
        <row r="26">
          <cell r="A26" t="str">
            <v>JL.JATISAWIT BUMIAYU</v>
          </cell>
          <cell r="B26" t="str">
            <v>A</v>
          </cell>
        </row>
        <row r="27">
          <cell r="A27" t="str">
            <v>JL.JATISAWIT BUMIAYU</v>
          </cell>
          <cell r="B27" t="str">
            <v>A</v>
          </cell>
        </row>
        <row r="28">
          <cell r="A28" t="str">
            <v>JL.MATAHARI MAJENANG CILACAP</v>
          </cell>
          <cell r="B28" t="str">
            <v>A</v>
          </cell>
        </row>
        <row r="29">
          <cell r="A29" t="str">
            <v>JL.RAYA KARANG PUCUNG CILACAP</v>
          </cell>
          <cell r="B29" t="str">
            <v>A</v>
          </cell>
        </row>
        <row r="30">
          <cell r="A30" t="str">
            <v>JL.JEND SUDIRMAN SIDAREJA CILACAP</v>
          </cell>
          <cell r="B30" t="str">
            <v>A</v>
          </cell>
        </row>
        <row r="31">
          <cell r="A31" t="str">
            <v>JL.REVOLUSI KARANG ANYAR KEBUMEN</v>
          </cell>
          <cell r="B31" t="str">
            <v>A</v>
          </cell>
        </row>
        <row r="32">
          <cell r="A32" t="str">
            <v>WONOKRIYO GOMBONG KEBUMEN</v>
          </cell>
          <cell r="B32" t="str">
            <v>A</v>
          </cell>
        </row>
        <row r="33">
          <cell r="A33" t="str">
            <v>JETIS DOROWATI KEBUMEN</v>
          </cell>
          <cell r="B33" t="str">
            <v>A</v>
          </cell>
        </row>
        <row r="34">
          <cell r="A34" t="str">
            <v>JL.LAUT MUNGGU PETANAHAN KEBUMEN</v>
          </cell>
          <cell r="B34" t="str">
            <v>A</v>
          </cell>
        </row>
        <row r="35">
          <cell r="A35" t="str">
            <v>JL.RAYA SOKKA MERTOKONDO KEBUMEN</v>
          </cell>
          <cell r="B35" t="str">
            <v>A</v>
          </cell>
        </row>
        <row r="36">
          <cell r="A36" t="str">
            <v>JL.PAHLAWAN KEBUMEN</v>
          </cell>
          <cell r="B36" t="str">
            <v>A</v>
          </cell>
        </row>
        <row r="37">
          <cell r="A37" t="str">
            <v>JL.RAYA SRUWENG GIWANGRETNO KEBUMEN</v>
          </cell>
          <cell r="B37" t="str">
            <v>A</v>
          </cell>
        </row>
        <row r="38">
          <cell r="A38" t="str">
            <v>JL.RAYA GUNUNGSARI KARANGGAYAM KEBUMEN</v>
          </cell>
          <cell r="B38" t="str">
            <v>A</v>
          </cell>
        </row>
        <row r="39">
          <cell r="A39" t="str">
            <v>JL.RAYA KEJAWANG KEBUMEN</v>
          </cell>
          <cell r="B39" t="str">
            <v>A</v>
          </cell>
        </row>
        <row r="40">
          <cell r="A40" t="str">
            <v>KRAKAL KEBUMEN</v>
          </cell>
          <cell r="B40" t="str">
            <v>A</v>
          </cell>
        </row>
        <row r="41">
          <cell r="A41" t="str">
            <v>KARANG SAMBUNG KEBUMEN</v>
          </cell>
          <cell r="B41" t="str">
            <v>A</v>
          </cell>
        </row>
        <row r="42">
          <cell r="A42" t="str">
            <v>JL.SOKKA SELATAN PEJAGOAN KEBUMEN</v>
          </cell>
          <cell r="B42" t="str">
            <v>A</v>
          </cell>
        </row>
        <row r="43">
          <cell r="A43" t="str">
            <v>PEKISEN SELANG KEBUMEN</v>
          </cell>
          <cell r="B43" t="str">
            <v>A</v>
          </cell>
        </row>
        <row r="44">
          <cell r="A44" t="str">
            <v>KUTOWINANGUN KEBUMEN</v>
          </cell>
          <cell r="B44" t="str">
            <v>A</v>
          </cell>
        </row>
        <row r="45">
          <cell r="A45" t="str">
            <v>KUTOWINANGUN KEBUMEN</v>
          </cell>
          <cell r="B45" t="str">
            <v>A</v>
          </cell>
        </row>
        <row r="46">
          <cell r="A46" t="str">
            <v>JL.RAYA PREMBUN KEBUMEN</v>
          </cell>
          <cell r="B46" t="str">
            <v>A</v>
          </cell>
        </row>
        <row r="47">
          <cell r="A47" t="str">
            <v>JATISALAM JATISARI KEBUMEN</v>
          </cell>
          <cell r="B47" t="str">
            <v>A</v>
          </cell>
        </row>
        <row r="48">
          <cell r="A48" t="str">
            <v>KEJAWANG BOJONGSARI KEBUMEN</v>
          </cell>
          <cell r="B48" t="str">
            <v>A</v>
          </cell>
        </row>
        <row r="49">
          <cell r="A49" t="str">
            <v>JL.YOSSUDARSO KR.TALUN KEBUMEN</v>
          </cell>
          <cell r="B49" t="str">
            <v>A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hmat" refreshedDate="44013.549931250003" createdVersion="3" refreshedVersion="6" minRefreshableVersion="3" recordCount="46">
  <cacheSource type="worksheet">
    <worksheetSource ref="A2:Y48" sheet="Alokasi Dummy"/>
  </cacheSource>
  <cacheFields count="25">
    <cacheField name="NO" numFmtId="0">
      <sharedItems containsString="0" containsBlank="1" containsNumber="1" containsInteger="1" minValue="1" maxValue="44"/>
    </cacheField>
    <cacheField name="ASM" numFmtId="0">
      <sharedItems count="15">
        <s v="ABDULLAH"/>
        <s v="DANIEL"/>
        <s v="FIRDAUS"/>
        <s v="RAHMAT"/>
        <s v="YAMAN"/>
        <s v="WALUYO"/>
        <s v="HARIYONO"/>
        <s v="JUMOGO"/>
        <s v="MEIJON"/>
        <s v="KUSNADI"/>
        <s v="Grand Total"/>
        <s v="STOCK PUSAT"/>
        <s v="TOTAL PO DUMMY "/>
        <s v="MADINA" u="1"/>
        <s v="SELISIH SISA ALOKASI KE KSPJKT" u="1"/>
      </sharedItems>
    </cacheField>
    <cacheField name="CAB" numFmtId="0">
      <sharedItems containsBlank="1" count="44">
        <s v="KSPJKT"/>
        <s v="BDG"/>
        <s v="CRB"/>
        <s v="KSPBDG"/>
        <s v="TSK"/>
        <s v="BDL"/>
        <s v="JBI"/>
        <s v="PKP"/>
        <s v="PLB"/>
        <s v="BAC"/>
        <s v="MDN"/>
        <s v="PTK"/>
        <s v="PMS"/>
        <s v="BGR"/>
        <s v="BKS"/>
        <s v="JBAR"/>
        <s v="JTIM"/>
        <s v="KRW"/>
        <s v="SER"/>
        <s v="SKB"/>
        <s v="TGR"/>
        <s v="BTM"/>
        <s v="PKB"/>
        <s v="PDG"/>
        <s v="KDS"/>
        <s v="PWK"/>
        <s v="SLO"/>
        <s v="SMG"/>
        <s v="TGL"/>
        <s v="YOG"/>
        <s v="JBR"/>
        <s v="KDR"/>
        <s v="MLG"/>
        <s v="BJM"/>
        <s v="BPP"/>
        <s v="SMD"/>
        <s v="PLU"/>
        <s v="MKS"/>
        <s v="MND"/>
        <s v="MTR"/>
        <s v="DPS"/>
        <s v="SB1"/>
        <s v="SB2"/>
        <m/>
      </sharedItems>
    </cacheField>
    <cacheField name="Sum of JUMLAH TK/KIOS" numFmtId="0">
      <sharedItems containsString="0" containsBlank="1" containsNumber="1" containsInteger="1" minValue="73" maxValue="37345"/>
    </cacheField>
    <cacheField name="Sum of TOTAL DUMMY" numFmtId="0">
      <sharedItems containsString="0" containsBlank="1" containsNumber="1" containsInteger="1" minValue="292" maxValue="149380"/>
    </cacheField>
    <cacheField name="PEMBULATAN" numFmtId="164">
      <sharedItems containsSemiMixedTypes="0" containsString="0" containsNumber="1" containsInteger="1" minValue="300" maxValue="150000"/>
    </cacheField>
    <cacheField name="ALAMAT" numFmtId="0">
      <sharedItems containsBlank="1"/>
    </cacheField>
    <cacheField name="7-Mar" numFmtId="164">
      <sharedItems containsString="0" containsBlank="1" containsNumber="1" containsInteger="1" minValue="300" maxValue="16600"/>
    </cacheField>
    <cacheField name="9-Mar" numFmtId="164">
      <sharedItems containsString="0" containsBlank="1" containsNumber="1" containsInteger="1" minValue="500" maxValue="20400"/>
    </cacheField>
    <cacheField name="10-Mar" numFmtId="164">
      <sharedItems containsString="0" containsBlank="1" containsNumber="1" containsInteger="1" minValue="7800" maxValue="7800"/>
    </cacheField>
    <cacheField name="11-Mar" numFmtId="164">
      <sharedItems containsString="0" containsBlank="1" containsNumber="1" containsInteger="1" minValue="400" maxValue="22000"/>
    </cacheField>
    <cacheField name="13-Mar" numFmtId="164">
      <sharedItems containsString="0" containsBlank="1" containsNumber="1" containsInteger="1" minValue="3500" maxValue="22000"/>
    </cacheField>
    <cacheField name="14-Mar" numFmtId="164">
      <sharedItems containsString="0" containsBlank="1" containsNumber="1" containsInteger="1" minValue="3100" maxValue="6900"/>
    </cacheField>
    <cacheField name="NAMA PENERIMA " numFmtId="0">
      <sharedItems containsBlank="1"/>
    </cacheField>
    <cacheField name="TGL DITERIMA" numFmtId="0">
      <sharedItems containsNonDate="0" containsDate="1" containsString="0" containsBlank="1" minDate="2020-03-10T00:00:00" maxDate="2020-03-15T00:00:00"/>
    </cacheField>
    <cacheField name="TOTAL BARANG YG DIKIRIM" numFmtId="164">
      <sharedItems containsString="0" containsBlank="1" containsNumber="1" containsInteger="1" minValue="300" maxValue="150000"/>
    </cacheField>
    <cacheField name="STATUS TERKIRIM" numFmtId="0">
      <sharedItems containsString="0" containsBlank="1" containsNumber="1" containsInteger="1" minValue="1" maxValue="1"/>
    </cacheField>
    <cacheField name="BIAYA SEWA PASANG" numFmtId="41">
      <sharedItems containsString="0" containsBlank="1" containsNumber="1" containsInteger="1" minValue="0" maxValue="711000000"/>
    </cacheField>
    <cacheField name="BIAYA POS PEMASANGAN" numFmtId="41">
      <sharedItems containsString="0" containsBlank="1" containsNumber="1" containsInteger="1" minValue="0" maxValue="14220000"/>
    </cacheField>
    <cacheField name="TOTAL BIAYA" numFmtId="41">
      <sharedItems containsString="0" containsBlank="1" containsNumber="1" containsInteger="1" minValue="0" maxValue="725220000"/>
    </cacheField>
    <cacheField name="TAHAP 1" numFmtId="0">
      <sharedItems containsString="0" containsBlank="1" containsNumber="1" containsInteger="1" minValue="0" maxValue="219220000"/>
    </cacheField>
    <cacheField name="TAHAP 2" numFmtId="0">
      <sharedItems containsString="0" containsBlank="1" containsNumber="1" containsInteger="1" minValue="0" maxValue="131500000"/>
    </cacheField>
    <cacheField name="TAHAP 3" numFmtId="0">
      <sharedItems containsString="0" containsBlank="1" containsNumber="1" containsInteger="1" minValue="0" maxValue="167500000"/>
    </cacheField>
    <cacheField name="TAHAP 4" numFmtId="0">
      <sharedItems containsString="0" containsBlank="1" containsNumber="1" containsInteger="1" minValue="0" maxValue="130500000"/>
    </cacheField>
    <cacheField name="TAHAP 5" numFmtId="0">
      <sharedItems containsString="0" containsBlank="1" containsNumber="1" containsInteger="1" minValue="0" maxValue="76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"/>
    <x v="0"/>
    <x v="0"/>
    <n v="2281"/>
    <n v="9124"/>
    <n v="9000"/>
    <s v="JL. Pluit Selatan Blok S No.2 Penjaringan, Jakarta Utara 14440"/>
    <m/>
    <m/>
    <m/>
    <m/>
    <m/>
    <m/>
    <m/>
    <m/>
    <n v="9000"/>
    <m/>
    <n v="45000000"/>
    <n v="900000"/>
    <n v="45900000"/>
    <n v="15900000"/>
    <n v="10000000"/>
    <n v="10000000"/>
    <n v="10000000"/>
    <n v="0"/>
  </r>
  <r>
    <n v="2"/>
    <x v="1"/>
    <x v="1"/>
    <n v="383"/>
    <n v="1532"/>
    <n v="1500"/>
    <s v="Cab. Bandung - Jl. Soekarno Hatta No. 344"/>
    <m/>
    <m/>
    <m/>
    <m/>
    <m/>
    <m/>
    <m/>
    <m/>
    <n v="1500"/>
    <m/>
    <n v="7500000"/>
    <n v="150000"/>
    <n v="7650000"/>
    <n v="2650000"/>
    <n v="2500000"/>
    <n v="2500000"/>
    <n v="0"/>
    <n v="0"/>
  </r>
  <r>
    <n v="3"/>
    <x v="1"/>
    <x v="2"/>
    <n v="922"/>
    <n v="3688"/>
    <n v="3600"/>
    <s v="Cab. Cirebon - Jl. Nyi Gede Cangkring Blok Sikepu  Desa Panembahan, Kecamatan Plered  Kabupaten Cirebon "/>
    <m/>
    <m/>
    <m/>
    <m/>
    <m/>
    <m/>
    <m/>
    <m/>
    <n v="3600"/>
    <m/>
    <n v="18000000"/>
    <n v="360000"/>
    <n v="18360000"/>
    <n v="5360000"/>
    <n v="3000000"/>
    <n v="4000000"/>
    <n v="4000000"/>
    <n v="2000000"/>
  </r>
  <r>
    <n v="4"/>
    <x v="1"/>
    <x v="3"/>
    <n v="1980"/>
    <n v="7920"/>
    <n v="7700"/>
    <s v="Jl. Rumah Sakit Kav. 7 No. 160 Gede Bage, Bandung"/>
    <m/>
    <n v="7700"/>
    <m/>
    <m/>
    <m/>
    <m/>
    <s v="Grephan"/>
    <d v="2020-03-10T00:00:00"/>
    <n v="7700"/>
    <n v="1"/>
    <n v="38500000"/>
    <n v="770000"/>
    <n v="39270000"/>
    <n v="15770000"/>
    <n v="10000000"/>
    <n v="5000000"/>
    <n v="5000000"/>
    <n v="3500000"/>
  </r>
  <r>
    <n v="5"/>
    <x v="1"/>
    <x v="4"/>
    <n v="1610"/>
    <n v="6440"/>
    <n v="6200"/>
    <s v="Cab. Tasikmalaya - Kompleks  RUKAN &quot; T F T &quot; Jalan Ir. H. Juanda No. 18, Tasikmalaya 46181"/>
    <m/>
    <n v="6200"/>
    <m/>
    <m/>
    <m/>
    <m/>
    <s v="Wafiman"/>
    <d v="2020-03-12T00:00:00"/>
    <n v="6200"/>
    <n v="1"/>
    <n v="31000000"/>
    <n v="620000"/>
    <n v="31620000"/>
    <n v="8120000"/>
    <n v="7500000"/>
    <n v="7500000"/>
    <n v="8500000"/>
    <n v="0"/>
  </r>
  <r>
    <n v="6"/>
    <x v="2"/>
    <x v="5"/>
    <n v="1535"/>
    <n v="6140"/>
    <n v="6000"/>
    <s v="Cab. Bandar Lampung -  Jln. Tembesu No. 20, Campang Raya, Sukabumi Bandar Lampung "/>
    <m/>
    <n v="6000"/>
    <m/>
    <m/>
    <m/>
    <m/>
    <s v="Ibnu"/>
    <d v="2020-03-11T00:00:00"/>
    <n v="6000"/>
    <n v="1"/>
    <n v="30000000"/>
    <n v="600000"/>
    <n v="30600000"/>
    <n v="8100000"/>
    <n v="7000000"/>
    <n v="6000000"/>
    <n v="5000000"/>
    <n v="4500000"/>
  </r>
  <r>
    <n v="7"/>
    <x v="2"/>
    <x v="6"/>
    <n v="135"/>
    <n v="540"/>
    <n v="500"/>
    <s v="Cab. Jambi - Jl.Lingkar Selatan RT. 25 Kel. Paal Merah, Kec. Jambi Selatan,Jambi - 36139  "/>
    <m/>
    <n v="500"/>
    <m/>
    <m/>
    <m/>
    <m/>
    <s v="Adi"/>
    <d v="2020-03-13T00:00:00"/>
    <n v="500"/>
    <n v="1"/>
    <n v="2500000"/>
    <n v="50000"/>
    <n v="2550000"/>
    <n v="50000"/>
    <n v="2500000"/>
    <n v="0"/>
    <n v="0"/>
    <n v="0"/>
  </r>
  <r>
    <n v="8"/>
    <x v="2"/>
    <x v="7"/>
    <n v="494"/>
    <n v="1976"/>
    <n v="1700"/>
    <s v="Cab. Pangkal Pinang - Jl. Jend. Sudirman No. 03 RT 01 RW 03 Selindung Baru - Pangkal Balam Pangkal Pinang"/>
    <n v="1700"/>
    <m/>
    <m/>
    <m/>
    <m/>
    <m/>
    <m/>
    <m/>
    <n v="1700"/>
    <n v="1"/>
    <n v="8500000"/>
    <n v="170000"/>
    <n v="8670000"/>
    <n v="3170000"/>
    <n v="2500000"/>
    <n v="2000000"/>
    <n v="1000000"/>
    <n v="0"/>
  </r>
  <r>
    <n v="9"/>
    <x v="2"/>
    <x v="8"/>
    <n v="650"/>
    <n v="2600"/>
    <n v="2500"/>
    <s v="Cab. Palembang - Jl. Soekarno Hatta No.09 Rt.04 Kelurahan Siring Agung Kecamatan Ilir Barat I  Palembang"/>
    <m/>
    <m/>
    <m/>
    <n v="2500"/>
    <m/>
    <m/>
    <s v="Eko"/>
    <d v="2020-03-13T00:00:00"/>
    <n v="2500"/>
    <n v="1"/>
    <n v="12500000"/>
    <n v="250000"/>
    <n v="12750000"/>
    <n v="4250000"/>
    <n v="3000000"/>
    <n v="3000000"/>
    <n v="2500000"/>
    <n v="0"/>
  </r>
  <r>
    <n v="10"/>
    <x v="3"/>
    <x v="9"/>
    <n v="245"/>
    <n v="980"/>
    <n v="800"/>
    <s v="Cab. Banda Aceh - Jln. Lampeuneurut Pekan Biluy Gampong Lampeneurut Ujong Blang,Kec. Darul Imarah , Aceh Besar"/>
    <m/>
    <m/>
    <m/>
    <n v="800"/>
    <m/>
    <m/>
    <m/>
    <m/>
    <n v="800"/>
    <n v="1"/>
    <n v="4000000"/>
    <n v="80000"/>
    <n v="4080000"/>
    <n v="2080000"/>
    <n v="0"/>
    <n v="1000000"/>
    <n v="1000000"/>
    <m/>
  </r>
  <r>
    <n v="11"/>
    <x v="3"/>
    <x v="10"/>
    <n v="487"/>
    <n v="1948"/>
    <n v="1700"/>
    <s v="Cab. Medan. Jl. Medan - Tanjung Morawa Km 9,5"/>
    <m/>
    <m/>
    <m/>
    <n v="1700"/>
    <m/>
    <m/>
    <m/>
    <m/>
    <n v="1700"/>
    <n v="1"/>
    <n v="8500000"/>
    <n v="170000"/>
    <n v="8670000"/>
    <n v="3170000"/>
    <n v="0"/>
    <n v="2500000"/>
    <n v="2000000"/>
    <n v="1000000"/>
  </r>
  <r>
    <n v="12"/>
    <x v="3"/>
    <x v="11"/>
    <n v="225"/>
    <n v="900"/>
    <n v="800"/>
    <s v="Cab. Pontianak - Jl. Arteri Supadio, Komp. Pergudangan A Yani Prima, RT.04/RW.08 Desa Sungai Raya Dalam, Kec. Sungai Raya - Kabupaten Kubu Raya, Kalimantan Barat"/>
    <n v="800"/>
    <m/>
    <m/>
    <m/>
    <m/>
    <m/>
    <m/>
    <m/>
    <n v="800"/>
    <n v="1"/>
    <n v="4000000"/>
    <n v="80000"/>
    <n v="4080000"/>
    <n v="2080000"/>
    <n v="0"/>
    <n v="1000000"/>
    <n v="1000000"/>
    <n v="0"/>
  </r>
  <r>
    <n v="13"/>
    <x v="3"/>
    <x v="12"/>
    <n v="287"/>
    <n v="1148"/>
    <n v="1000"/>
    <s v="Cab Pematang Siantar -  Jl. Medan Km. 4,5kel. Pondok Sayur,  Kec. Siantar Martoba Pematangsiantar 21138"/>
    <m/>
    <m/>
    <m/>
    <n v="1000"/>
    <m/>
    <m/>
    <m/>
    <m/>
    <n v="1000"/>
    <n v="1"/>
    <n v="5000000"/>
    <n v="100000"/>
    <n v="5100000"/>
    <n v="2100000"/>
    <n v="0"/>
    <n v="1500000"/>
    <n v="1500000"/>
    <m/>
  </r>
  <r>
    <n v="14"/>
    <x v="3"/>
    <x v="13"/>
    <n v="1292"/>
    <n v="5168"/>
    <n v="5000"/>
    <s v="Jl. Raya Pemda Pangkalan II No. 42, Kedung Halang, Bogor"/>
    <m/>
    <m/>
    <m/>
    <m/>
    <m/>
    <m/>
    <m/>
    <m/>
    <n v="5000"/>
    <n v="1"/>
    <n v="25000000"/>
    <n v="500000"/>
    <n v="25500000"/>
    <n v="7500000"/>
    <n v="5000000"/>
    <n v="6000000"/>
    <n v="4000000"/>
    <n v="3000000"/>
  </r>
  <r>
    <n v="15"/>
    <x v="3"/>
    <x v="14"/>
    <n v="861"/>
    <n v="3444"/>
    <n v="3200"/>
    <s v="Jl. Wibawa Mukti (Depan Komp. Telkom, Pedurenan, Jati Asih, Bekasi)"/>
    <m/>
    <m/>
    <m/>
    <m/>
    <m/>
    <m/>
    <m/>
    <m/>
    <n v="3200"/>
    <m/>
    <n v="16000000"/>
    <n v="320000"/>
    <n v="16320000"/>
    <n v="4320000"/>
    <n v="4000000"/>
    <n v="4000000"/>
    <n v="4000000"/>
    <n v="0"/>
  </r>
  <r>
    <n v="16"/>
    <x v="3"/>
    <x v="15"/>
    <n v="660"/>
    <n v="2640"/>
    <n v="2500"/>
    <s v="Jl. KH Hasyim Ashari RT 02/05 No. 20, Neroktog-Pinang, Tangerang"/>
    <m/>
    <m/>
    <m/>
    <m/>
    <m/>
    <m/>
    <m/>
    <m/>
    <n v="2500"/>
    <m/>
    <n v="12500000"/>
    <n v="250000"/>
    <n v="12750000"/>
    <n v="3750000"/>
    <n v="2000000"/>
    <n v="2500000"/>
    <n v="2500000"/>
    <n v="2000000"/>
  </r>
  <r>
    <n v="17"/>
    <x v="3"/>
    <x v="16"/>
    <n v="762"/>
    <n v="3048"/>
    <n v="2800"/>
    <s v="Jl. Wibawa Mukti (Depan Komp. Telkom, Pedurenan, Jati Asih, Bekasi)"/>
    <m/>
    <m/>
    <m/>
    <m/>
    <m/>
    <m/>
    <m/>
    <m/>
    <n v="2800"/>
    <m/>
    <n v="14000000"/>
    <n v="280000"/>
    <n v="14280000"/>
    <n v="4280000"/>
    <n v="4000000"/>
    <n v="4000000"/>
    <n v="2000000"/>
    <m/>
  </r>
  <r>
    <n v="18"/>
    <x v="3"/>
    <x v="17"/>
    <n v="724"/>
    <n v="2896"/>
    <n v="2600"/>
    <s v="Jl. By Pass Pangkal Perjuangan RT 02/04 KR Pawitan, Karawang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19"/>
    <x v="3"/>
    <x v="18"/>
    <n v="730"/>
    <n v="2920"/>
    <n v="2600"/>
    <s v="Perum Ciceri Indah Jl. Dewi Sartika Blok O No. 16 RT 03/11 Serang-Banten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20"/>
    <x v="3"/>
    <x v="19"/>
    <n v="555"/>
    <n v="2220"/>
    <n v="2000"/>
    <s v="Jl. Raya Sukaraja RT 04/01 Samping Perum Tmn Anggrek Sukabumi"/>
    <m/>
    <m/>
    <m/>
    <m/>
    <m/>
    <m/>
    <m/>
    <m/>
    <n v="2000"/>
    <m/>
    <n v="10000000"/>
    <n v="200000"/>
    <n v="10200000"/>
    <n v="4200000"/>
    <n v="0"/>
    <n v="2000000"/>
    <n v="2000000"/>
    <n v="2000000"/>
  </r>
  <r>
    <n v="21"/>
    <x v="3"/>
    <x v="20"/>
    <n v="855"/>
    <n v="3420"/>
    <n v="3200"/>
    <s v="Jl. KH Hasyim Ashari RT 02/05 No. 20, Neroktog-Pinang, Tangerang"/>
    <m/>
    <m/>
    <m/>
    <m/>
    <m/>
    <m/>
    <m/>
    <m/>
    <n v="3200"/>
    <m/>
    <n v="16000000"/>
    <n v="320000"/>
    <n v="16320000"/>
    <n v="5320000"/>
    <n v="0"/>
    <n v="5000000"/>
    <n v="3000000"/>
    <n v="3000000"/>
  </r>
  <r>
    <n v="22"/>
    <x v="4"/>
    <x v="21"/>
    <n v="898"/>
    <n v="3592"/>
    <n v="3500"/>
    <s v="Cab. Batam - Kompleks Citra Buana Blok CC/1, Kampung Seraya Batam"/>
    <n v="3500"/>
    <m/>
    <m/>
    <m/>
    <m/>
    <m/>
    <m/>
    <m/>
    <n v="3500"/>
    <n v="1"/>
    <n v="17500000"/>
    <n v="350000"/>
    <n v="17850000"/>
    <n v="5350000"/>
    <n v="3500000"/>
    <n v="5000000"/>
    <n v="4000000"/>
    <n v="0"/>
  </r>
  <r>
    <n v="23"/>
    <x v="4"/>
    <x v="22"/>
    <n v="287"/>
    <n v="1148"/>
    <n v="1000"/>
    <s v="Cab. Pekanbaru - Jl. Bukit Barisan I No. 3 RT / RW : 001/007 Tampan - PekanBaru"/>
    <m/>
    <m/>
    <m/>
    <m/>
    <m/>
    <m/>
    <m/>
    <m/>
    <n v="1000"/>
    <m/>
    <n v="5000000"/>
    <n v="100000"/>
    <n v="5100000"/>
    <n v="3100000"/>
    <n v="0"/>
    <n v="2000000"/>
    <n v="0"/>
    <n v="0"/>
  </r>
  <r>
    <n v="24"/>
    <x v="4"/>
    <x v="23"/>
    <n v="287"/>
    <n v="1148"/>
    <n v="1000"/>
    <s v="Cab. Padang - Jl. By Pass km 10 Kelurahan Kalumbuk, Kec. Kuranji"/>
    <m/>
    <m/>
    <m/>
    <m/>
    <m/>
    <m/>
    <m/>
    <m/>
    <n v="1000"/>
    <m/>
    <n v="5000000"/>
    <n v="100000"/>
    <n v="5100000"/>
    <n v="3100000"/>
    <n v="0"/>
    <n v="2000000"/>
    <n v="0"/>
    <n v="0"/>
  </r>
  <r>
    <n v="25"/>
    <x v="5"/>
    <x v="24"/>
    <n v="830"/>
    <n v="3320"/>
    <n v="3100"/>
    <s v="Cab. Kudus : Jl. Kudus Colo Km.5, Purworejo, Bae, Kudus, Jawa Tengah "/>
    <m/>
    <m/>
    <m/>
    <n v="3100"/>
    <m/>
    <m/>
    <s v="Rizki"/>
    <d v="2020-03-13T00:00:00"/>
    <n v="3100"/>
    <n v="1"/>
    <n v="15500000"/>
    <n v="310000"/>
    <n v="15810000"/>
    <n v="5310000"/>
    <n v="3000000"/>
    <n v="3000000"/>
    <n v="2500000"/>
    <n v="2000000"/>
  </r>
  <r>
    <n v="26"/>
    <x v="5"/>
    <x v="25"/>
    <n v="1314"/>
    <n v="5256"/>
    <n v="5000"/>
    <s v="Cab. Purwokerto - Jl Suparjo Rustam Km 4,1 Rt 07 / Rw 06 Sokaraja Kulon, Sokaraja - Banyumas 53181"/>
    <m/>
    <m/>
    <m/>
    <n v="5000"/>
    <m/>
    <m/>
    <s v="Aji"/>
    <d v="2020-03-13T00:00:00"/>
    <n v="5000"/>
    <n v="1"/>
    <n v="25000000"/>
    <n v="500000"/>
    <n v="25500000"/>
    <n v="5500000"/>
    <n v="5000000"/>
    <n v="5000000"/>
    <n v="5000000"/>
    <n v="5000000"/>
  </r>
  <r>
    <n v="27"/>
    <x v="5"/>
    <x v="26"/>
    <n v="1735"/>
    <n v="6940"/>
    <n v="6700"/>
    <s v="Cab. Solo - Jl. Amarta Raya no. 8, Ngabeyan, Kartasura, Sukoharjo, Jawa Tengah. "/>
    <m/>
    <m/>
    <m/>
    <n v="6700"/>
    <m/>
    <m/>
    <m/>
    <m/>
    <n v="6700"/>
    <n v="1"/>
    <n v="33500000"/>
    <n v="670000"/>
    <n v="34170000"/>
    <n v="8670000"/>
    <n v="5000000"/>
    <n v="7500000"/>
    <n v="7000000"/>
    <n v="6000000"/>
  </r>
  <r>
    <n v="28"/>
    <x v="5"/>
    <x v="27"/>
    <n v="1914"/>
    <n v="7656"/>
    <n v="7500"/>
    <s v="Cab. Semarang - Komp. Industri Guna Mekar, Jl. Tambak Aji No. 1 A. Semarang 50180"/>
    <m/>
    <m/>
    <m/>
    <m/>
    <n v="7500"/>
    <m/>
    <m/>
    <m/>
    <n v="7500"/>
    <n v="1"/>
    <n v="37500000"/>
    <n v="750000"/>
    <n v="38250000"/>
    <n v="10750000"/>
    <n v="5000000"/>
    <n v="10000000"/>
    <n v="7500000"/>
    <n v="5000000"/>
  </r>
  <r>
    <n v="29"/>
    <x v="5"/>
    <x v="28"/>
    <n v="1445"/>
    <n v="5780"/>
    <n v="5500"/>
    <s v="Cab. Tegal - Jl. Teuku Umar No. 9 Tegal"/>
    <m/>
    <m/>
    <m/>
    <m/>
    <n v="5500"/>
    <m/>
    <m/>
    <m/>
    <n v="5500"/>
    <n v="1"/>
    <n v="27500000"/>
    <n v="550000"/>
    <n v="28050000"/>
    <n v="8550000"/>
    <n v="5000000"/>
    <n v="8000000"/>
    <n v="4000000"/>
    <n v="2500000"/>
  </r>
  <r>
    <n v="30"/>
    <x v="5"/>
    <x v="29"/>
    <n v="1627"/>
    <n v="6508"/>
    <n v="6300"/>
    <s v="Cab. Yogyakarta - Jl. Ring Road Barat. Kaliabu, Kel. Banyuraden. Gamping - Sleman"/>
    <m/>
    <m/>
    <m/>
    <m/>
    <n v="6300"/>
    <m/>
    <m/>
    <m/>
    <n v="6300"/>
    <n v="1"/>
    <n v="31500000"/>
    <n v="630000"/>
    <n v="32130000"/>
    <n v="10630000"/>
    <n v="5000000"/>
    <n v="10000000"/>
    <n v="3500000"/>
    <n v="3000000"/>
  </r>
  <r>
    <n v="31"/>
    <x v="6"/>
    <x v="30"/>
    <n v="922"/>
    <n v="3688"/>
    <n v="3500"/>
    <s v="Cab. Jember - Jl.  Wolter Mongonsidi No. 889, Rowo Indah Ajung"/>
    <m/>
    <m/>
    <m/>
    <m/>
    <n v="3500"/>
    <m/>
    <m/>
    <m/>
    <n v="3500"/>
    <n v="1"/>
    <n v="17500000"/>
    <n v="350000"/>
    <n v="17850000"/>
    <n v="4350000"/>
    <n v="3500000"/>
    <n v="3500000"/>
    <n v="3500000"/>
    <n v="3000000"/>
  </r>
  <r>
    <n v="32"/>
    <x v="6"/>
    <x v="31"/>
    <n v="1211"/>
    <n v="4844"/>
    <n v="4700"/>
    <s v="Cab. Kediri - Jl. Semeru 25 B Rt 01/02 Campurejo Mojoroto, Kediri 64116"/>
    <m/>
    <m/>
    <m/>
    <m/>
    <n v="4700"/>
    <m/>
    <m/>
    <m/>
    <n v="4700"/>
    <n v="1"/>
    <n v="23500000"/>
    <n v="470000"/>
    <n v="23970000"/>
    <n v="5470000"/>
    <n v="4500000"/>
    <n v="5000000"/>
    <n v="4500000"/>
    <n v="4500000"/>
  </r>
  <r>
    <n v="33"/>
    <x v="6"/>
    <x v="32"/>
    <n v="987"/>
    <n v="3948"/>
    <n v="3800"/>
    <s v="Cab. Malang - Jl. Industri No. 90 Mangliawan - Pakis. Malang"/>
    <m/>
    <m/>
    <m/>
    <m/>
    <m/>
    <n v="3800"/>
    <m/>
    <m/>
    <n v="3800"/>
    <n v="1"/>
    <n v="19000000"/>
    <n v="380000"/>
    <n v="19380000"/>
    <n v="5380000"/>
    <n v="4000000"/>
    <n v="4000000"/>
    <n v="4000000"/>
    <n v="2000000"/>
  </r>
  <r>
    <n v="34"/>
    <x v="7"/>
    <x v="33"/>
    <n v="1156"/>
    <n v="4624"/>
    <n v="4500"/>
    <s v="Cab. Banjarmasin - JL.Jurusan Pelaihari Km.20,9 RT.08 RW.04  Kel.Landasan Ulin selatan,Kec.Liang AnggangBanjarbaru Kode pos 70722"/>
    <n v="4500"/>
    <m/>
    <m/>
    <m/>
    <m/>
    <m/>
    <m/>
    <m/>
    <n v="4500"/>
    <n v="1"/>
    <n v="22500000"/>
    <n v="450000"/>
    <n v="22950000"/>
    <n v="5450000"/>
    <n v="4500000"/>
    <n v="5000000"/>
    <n v="4000000"/>
    <n v="4000000"/>
  </r>
  <r>
    <n v="35"/>
    <x v="7"/>
    <x v="34"/>
    <n v="433"/>
    <n v="1732"/>
    <n v="1600"/>
    <s v="Cab. Balikpapan - Jl. Mayjen Sutoyo No. 72 RT 44 Klandasan Ilir Balikpapan Selatan 76113"/>
    <n v="1600"/>
    <m/>
    <m/>
    <m/>
    <m/>
    <m/>
    <m/>
    <m/>
    <n v="1600"/>
    <n v="1"/>
    <n v="8000000"/>
    <n v="160000"/>
    <n v="8160000"/>
    <n v="2660000"/>
    <n v="2000000"/>
    <n v="2500000"/>
    <n v="1000000"/>
    <n v="0"/>
  </r>
  <r>
    <n v="36"/>
    <x v="7"/>
    <x v="35"/>
    <n v="712"/>
    <n v="2848"/>
    <n v="2700"/>
    <s v="Cab. Samarinda - Jl. Ir.Sutami Blok J No.11 Kaw. Pergudangan Sei Kunjang"/>
    <n v="2700"/>
    <m/>
    <m/>
    <m/>
    <m/>
    <m/>
    <m/>
    <m/>
    <n v="2700"/>
    <n v="1"/>
    <n v="13500000"/>
    <n v="270000"/>
    <n v="13770000"/>
    <n v="4270000"/>
    <n v="2500000"/>
    <n v="2500000"/>
    <n v="2500000"/>
    <n v="2000000"/>
  </r>
  <r>
    <n v="37"/>
    <x v="8"/>
    <x v="36"/>
    <n v="73"/>
    <n v="292"/>
    <n v="300"/>
    <s v="Cab. Palu - Jl. Karanja Lembah No. 17"/>
    <n v="300"/>
    <m/>
    <m/>
    <m/>
    <m/>
    <m/>
    <m/>
    <m/>
    <n v="300"/>
    <n v="1"/>
    <n v="1500000"/>
    <n v="30000"/>
    <n v="1530000"/>
    <n v="30000"/>
    <n v="1500000"/>
    <n v="0"/>
    <n v="0"/>
    <n v="0"/>
  </r>
  <r>
    <n v="38"/>
    <x v="8"/>
    <x v="37"/>
    <n v="293"/>
    <n v="1172"/>
    <n v="1000"/>
    <s v="Cab. Makasar - JL. Kimia 8 Kav. SS-19, Kawasan Industri Makassar"/>
    <n v="1000"/>
    <m/>
    <m/>
    <m/>
    <m/>
    <m/>
    <m/>
    <m/>
    <n v="1000"/>
    <n v="1"/>
    <n v="5000000"/>
    <n v="100000"/>
    <n v="5100000"/>
    <n v="2100000"/>
    <n v="0"/>
    <n v="2000000"/>
    <n v="1000000"/>
    <n v="0"/>
  </r>
  <r>
    <n v="39"/>
    <x v="8"/>
    <x v="38"/>
    <n v="147"/>
    <n v="588"/>
    <n v="500"/>
    <s v="Cab. Manado - Jl. Maria Walanda Maramis Km.10, No.8 Desa Watutumow III Kec. Kalawat, Kab Minahasa Utara"/>
    <n v="500"/>
    <m/>
    <m/>
    <m/>
    <m/>
    <m/>
    <m/>
    <m/>
    <n v="500"/>
    <n v="1"/>
    <n v="2500000"/>
    <n v="50000"/>
    <n v="2550000"/>
    <n v="1550000"/>
    <n v="0"/>
    <n v="1000000"/>
    <n v="0"/>
    <n v="0"/>
  </r>
  <r>
    <n v="40"/>
    <x v="9"/>
    <x v="39"/>
    <n v="110"/>
    <n v="440"/>
    <n v="400"/>
    <s v="Cab. Mataram - Jl. TGH Ali Batu Lingkar Selatan Mataram "/>
    <m/>
    <m/>
    <m/>
    <n v="400"/>
    <m/>
    <m/>
    <m/>
    <m/>
    <n v="400"/>
    <n v="1"/>
    <n v="2000000"/>
    <n v="40000"/>
    <n v="2040000"/>
    <n v="1040000"/>
    <n v="0"/>
    <n v="1000000"/>
    <n v="0"/>
    <n v="0"/>
  </r>
  <r>
    <n v="41"/>
    <x v="9"/>
    <x v="40"/>
    <n v="236"/>
    <n v="944"/>
    <n v="800"/>
    <s v="Cab. Denpasar - Jl. Raya Lukluk No. 115 Badung-Bali "/>
    <m/>
    <m/>
    <m/>
    <n v="800"/>
    <m/>
    <m/>
    <s v="Kimunda"/>
    <d v="2020-03-14T00:00:00"/>
    <n v="800"/>
    <n v="1"/>
    <n v="4000000"/>
    <n v="80000"/>
    <n v="4080000"/>
    <n v="2080000"/>
    <n v="0"/>
    <n v="1000000"/>
    <n v="1000000"/>
    <n v="0"/>
  </r>
  <r>
    <n v="42"/>
    <x v="9"/>
    <x v="41"/>
    <n v="811"/>
    <n v="3244"/>
    <n v="3100"/>
    <s v="Cab. Surabaya - Jl. Brebek Industri VII No. 10. Waru - Sidoarjo 61256"/>
    <m/>
    <m/>
    <m/>
    <m/>
    <m/>
    <n v="3100"/>
    <m/>
    <m/>
    <n v="3100"/>
    <n v="1"/>
    <n v="15500000"/>
    <n v="310000"/>
    <n v="15810000"/>
    <n v="4310000"/>
    <n v="2000000"/>
    <n v="3000000"/>
    <n v="3500000"/>
    <n v="3000000"/>
  </r>
  <r>
    <n v="43"/>
    <x v="9"/>
    <x v="42"/>
    <n v="2244"/>
    <n v="8976"/>
    <n v="8800"/>
    <s v="Cab. Surabaya2 -  Jl. Nambangan No. 34,36,38 Kelurahan Tanah Kalikedinding, Kecamatan Kenjeran Surabaya – 60129 "/>
    <m/>
    <m/>
    <m/>
    <m/>
    <n v="8800"/>
    <m/>
    <m/>
    <m/>
    <n v="8800"/>
    <n v="1"/>
    <n v="44000000"/>
    <n v="880000"/>
    <n v="44880000"/>
    <n v="10880000"/>
    <n v="7500000"/>
    <n v="10000000"/>
    <n v="8000000"/>
    <n v="8500000"/>
  </r>
  <r>
    <n v="44"/>
    <x v="10"/>
    <x v="43"/>
    <n v="37345"/>
    <n v="149380"/>
    <n v="142200"/>
    <m/>
    <m/>
    <m/>
    <m/>
    <m/>
    <m/>
    <m/>
    <m/>
    <m/>
    <m/>
    <m/>
    <n v="0"/>
    <n v="0"/>
    <n v="0"/>
    <n v="0"/>
    <m/>
    <m/>
    <m/>
    <m/>
  </r>
  <r>
    <m/>
    <x v="11"/>
    <x v="43"/>
    <m/>
    <m/>
    <n v="7800"/>
    <s v="JL. Pluit Selatan Blok S No.2 Penjaringan, Jakarta Utara 14440"/>
    <m/>
    <m/>
    <n v="7800"/>
    <m/>
    <m/>
    <m/>
    <s v="Abdullah"/>
    <d v="2020-03-11T00:00:00"/>
    <n v="7800"/>
    <n v="1"/>
    <m/>
    <m/>
    <m/>
    <m/>
    <m/>
    <m/>
    <m/>
    <m/>
  </r>
  <r>
    <m/>
    <x v="12"/>
    <x v="43"/>
    <m/>
    <m/>
    <n v="150000"/>
    <m/>
    <n v="16600"/>
    <n v="20400"/>
    <n v="7800"/>
    <n v="22000"/>
    <n v="22000"/>
    <n v="6900"/>
    <m/>
    <m/>
    <n v="150000"/>
    <m/>
    <n v="711000000"/>
    <n v="14220000"/>
    <n v="725220000"/>
    <n v="219220000"/>
    <n v="131500000"/>
    <n v="167500000"/>
    <n v="130500000"/>
    <n v="76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compact="0" compactData="0" gridDropZones="1" multipleFieldFilters="0">
  <location ref="A3:J12" firstHeaderRow="1" firstDataRow="2" firstDataCol="2"/>
  <pivotFields count="25">
    <pivotField compact="0" outline="0" showAll="0"/>
    <pivotField axis="axisRow" compact="0" outline="0" showAll="0">
      <items count="16">
        <item h="1" x="1"/>
        <item h="1" x="2"/>
        <item h="1" x="10"/>
        <item h="1" x="7"/>
        <item h="1" x="9"/>
        <item h="1" m="1" x="13"/>
        <item h="1" x="3"/>
        <item h="1" m="1" x="14"/>
        <item h="1" x="12"/>
        <item x="5"/>
        <item h="1" x="4"/>
        <item h="1" x="6"/>
        <item h="1" x="0"/>
        <item h="1" x="8"/>
        <item h="1" x="11"/>
        <item t="default"/>
      </items>
    </pivotField>
    <pivotField axis="axisRow" compact="0" outline="0" showAll="0">
      <items count="45">
        <item x="9"/>
        <item x="1"/>
        <item x="5"/>
        <item x="13"/>
        <item x="33"/>
        <item x="14"/>
        <item x="34"/>
        <item x="21"/>
        <item x="2"/>
        <item x="40"/>
        <item x="15"/>
        <item x="6"/>
        <item x="30"/>
        <item x="16"/>
        <item x="31"/>
        <item x="24"/>
        <item x="17"/>
        <item x="3"/>
        <item x="0"/>
        <item x="10"/>
        <item x="37"/>
        <item x="32"/>
        <item x="38"/>
        <item x="39"/>
        <item x="23"/>
        <item x="22"/>
        <item x="7"/>
        <item x="8"/>
        <item x="36"/>
        <item x="12"/>
        <item x="11"/>
        <item x="25"/>
        <item x="41"/>
        <item x="42"/>
        <item x="18"/>
        <item x="19"/>
        <item x="26"/>
        <item x="35"/>
        <item x="27"/>
        <item x="28"/>
        <item x="20"/>
        <item x="4"/>
        <item x="29"/>
        <item x="43"/>
        <item t="default"/>
      </items>
    </pivotField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dataField="1" compact="0" numFmtId="41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1"/>
    <field x="2"/>
  </rowFields>
  <rowItems count="8">
    <i>
      <x v="9"/>
      <x v="15"/>
    </i>
    <i r="1">
      <x v="31"/>
    </i>
    <i r="1">
      <x v="36"/>
    </i>
    <i r="1">
      <x v="38"/>
    </i>
    <i r="1">
      <x v="39"/>
    </i>
    <i r="1">
      <x v="42"/>
    </i>
    <i t="default">
      <x v="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TOTAL BARANG YG DIKIRIM" fld="15" baseField="0" baseItem="0"/>
    <dataField name="BY SEWA PASANG" fld="17" baseField="0" baseItem="0" numFmtId="37"/>
    <dataField name="BY POS PEMASANGAN" fld="18" baseField="0" baseItem="0" numFmtId="41"/>
    <dataField name="TAHAP-1 " fld="20" baseField="0" baseItem="0" numFmtId="37"/>
    <dataField name="TAHAP-2 " fld="21" baseField="0" baseItem="0" numFmtId="37"/>
    <dataField name="TAHAP-3" fld="22" baseField="0" baseItem="0" numFmtId="37"/>
    <dataField name="TAHAP-4" fld="23" baseField="0" baseItem="0" numFmtId="37"/>
    <dataField name="TAHAP-5" fld="24" baseField="0" baseItem="0" numFmtId="37"/>
  </dataFields>
  <formats count="15">
    <format dxfId="14">
      <pivotArea type="all" dataOnly="0" outline="0" fieldPosition="0"/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outline="0" fieldPosition="0">
        <references count="1">
          <reference field="4294967294" count="1">
            <x v="4"/>
          </reference>
        </references>
      </pivotArea>
    </format>
    <format dxfId="11">
      <pivotArea outline="0" fieldPosition="0">
        <references count="1">
          <reference field="4294967294" count="1">
            <x v="5"/>
          </reference>
        </references>
      </pivotArea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9">
      <pivotArea outline="0" fieldPosition="0">
        <references count="1">
          <reference field="4294967294" count="1">
            <x v="6"/>
          </reference>
        </references>
      </pivotArea>
    </format>
    <format dxfId="8">
      <pivotArea outline="0" fieldPosition="0">
        <references count="1">
          <reference field="4294967294" count="1">
            <x v="7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">
      <pivotArea dataOnly="0" outline="0" fieldPosition="0">
        <references count="1">
          <reference field="1" count="0" defaultSubtotal="1"/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1">
      <pivotArea outline="0" fieldPosition="0">
        <references count="2">
          <reference field="4294967294" count="1" selected="0">
            <x v="1"/>
          </reference>
          <reference field="1" count="1" selected="0" defaultSubtotal="1">
            <x v="10"/>
          </reference>
        </references>
      </pivotArea>
    </format>
    <format dxfId="0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4"/>
  <sheetViews>
    <sheetView tabSelected="1" topLeftCell="G35" workbookViewId="0">
      <selection activeCell="M75" sqref="M75"/>
    </sheetView>
  </sheetViews>
  <sheetFormatPr defaultRowHeight="15" x14ac:dyDescent="0.25"/>
  <cols>
    <col min="1" max="1" width="14.42578125" style="96" bestFit="1" customWidth="1"/>
    <col min="2" max="2" width="17.5703125" style="96" bestFit="1" customWidth="1"/>
    <col min="3" max="3" width="11.140625" style="96" customWidth="1"/>
    <col min="4" max="4" width="18" style="104" customWidth="1"/>
    <col min="5" max="5" width="25.28515625" style="104" customWidth="1"/>
    <col min="6" max="6" width="43.5703125" style="104" customWidth="1"/>
    <col min="7" max="7" width="38.42578125" style="104" customWidth="1"/>
    <col min="8" max="8" width="26.5703125" style="105" customWidth="1"/>
    <col min="9" max="9" width="18.85546875" style="101" customWidth="1"/>
    <col min="10" max="10" width="25.140625" style="109" customWidth="1"/>
    <col min="11" max="11" width="21.140625" style="9" customWidth="1"/>
    <col min="12" max="12" width="21.140625" style="102" customWidth="1"/>
    <col min="13" max="13" width="21.140625" customWidth="1"/>
    <col min="14" max="14" width="20.85546875" style="96" customWidth="1"/>
  </cols>
  <sheetData>
    <row r="1" spans="1:14" ht="18.75" customHeight="1" x14ac:dyDescent="0.25">
      <c r="A1" s="107" t="s">
        <v>196</v>
      </c>
      <c r="B1" s="107"/>
      <c r="C1" s="107"/>
      <c r="D1" s="108"/>
      <c r="E1" s="108"/>
    </row>
    <row r="2" spans="1:14" ht="33.75" customHeight="1" x14ac:dyDescent="0.25">
      <c r="A2" s="94" t="s">
        <v>46</v>
      </c>
      <c r="B2" s="94" t="s">
        <v>184</v>
      </c>
      <c r="C2" s="94" t="s">
        <v>0</v>
      </c>
      <c r="D2" s="94" t="s">
        <v>179</v>
      </c>
      <c r="E2" s="94" t="s">
        <v>180</v>
      </c>
      <c r="F2" s="94" t="s">
        <v>181</v>
      </c>
      <c r="G2" s="94" t="s">
        <v>1</v>
      </c>
      <c r="H2" s="103" t="s">
        <v>182</v>
      </c>
      <c r="I2" s="87" t="s">
        <v>183</v>
      </c>
      <c r="J2" s="110" t="s">
        <v>187</v>
      </c>
      <c r="K2" s="103" t="s">
        <v>189</v>
      </c>
      <c r="L2" s="86" t="s">
        <v>186</v>
      </c>
      <c r="M2" s="86" t="s">
        <v>188</v>
      </c>
      <c r="N2" s="94" t="s">
        <v>185</v>
      </c>
    </row>
    <row r="3" spans="1:14" x14ac:dyDescent="0.25">
      <c r="A3" s="89" t="s">
        <v>197</v>
      </c>
      <c r="B3" s="90" t="s">
        <v>198</v>
      </c>
      <c r="C3" s="89" t="s">
        <v>199</v>
      </c>
      <c r="D3" s="93" t="s">
        <v>199</v>
      </c>
      <c r="E3" s="93" t="s">
        <v>306</v>
      </c>
      <c r="F3" s="121" t="s">
        <v>229</v>
      </c>
      <c r="G3" s="121" t="s">
        <v>230</v>
      </c>
      <c r="H3" s="122" t="s">
        <v>304</v>
      </c>
      <c r="I3" s="126">
        <v>44046</v>
      </c>
      <c r="J3" s="137"/>
      <c r="K3" s="142">
        <v>43</v>
      </c>
      <c r="L3" s="142">
        <f>K3*4</f>
        <v>172</v>
      </c>
      <c r="M3" s="139">
        <f>L3*5000</f>
        <v>860000</v>
      </c>
      <c r="N3" s="89"/>
    </row>
    <row r="4" spans="1:14" x14ac:dyDescent="0.25">
      <c r="A4" s="89" t="s">
        <v>197</v>
      </c>
      <c r="B4" s="90" t="s">
        <v>198</v>
      </c>
      <c r="C4" s="89" t="s">
        <v>199</v>
      </c>
      <c r="D4" s="93" t="s">
        <v>199</v>
      </c>
      <c r="E4" s="93" t="s">
        <v>306</v>
      </c>
      <c r="F4" s="121" t="s">
        <v>307</v>
      </c>
      <c r="G4" s="121" t="s">
        <v>270</v>
      </c>
      <c r="H4" s="122" t="s">
        <v>308</v>
      </c>
      <c r="I4" s="126">
        <v>44047</v>
      </c>
      <c r="J4" s="137"/>
      <c r="K4" s="142">
        <v>90</v>
      </c>
      <c r="L4" s="142">
        <f>K4*4</f>
        <v>360</v>
      </c>
      <c r="M4" s="139">
        <f t="shared" ref="M4:M66" si="0">L4*5000</f>
        <v>1800000</v>
      </c>
      <c r="N4" s="89"/>
    </row>
    <row r="5" spans="1:14" hidden="1" x14ac:dyDescent="0.25">
      <c r="A5" s="89" t="s">
        <v>197</v>
      </c>
      <c r="B5" s="90" t="s">
        <v>198</v>
      </c>
      <c r="C5" s="89" t="s">
        <v>199</v>
      </c>
      <c r="D5" s="93" t="s">
        <v>199</v>
      </c>
      <c r="E5" s="93" t="s">
        <v>306</v>
      </c>
      <c r="F5" s="121" t="s">
        <v>310</v>
      </c>
      <c r="G5" s="111" t="s">
        <v>269</v>
      </c>
      <c r="H5" s="122" t="s">
        <v>308</v>
      </c>
      <c r="I5" s="124">
        <v>44027</v>
      </c>
      <c r="J5" s="137">
        <v>44018</v>
      </c>
      <c r="K5" s="136">
        <v>57</v>
      </c>
      <c r="L5" s="136">
        <v>228</v>
      </c>
      <c r="M5" s="139">
        <f t="shared" si="0"/>
        <v>1140000</v>
      </c>
      <c r="N5" s="89"/>
    </row>
    <row r="6" spans="1:14" hidden="1" x14ac:dyDescent="0.25">
      <c r="A6" s="89" t="s">
        <v>197</v>
      </c>
      <c r="B6" s="90" t="s">
        <v>198</v>
      </c>
      <c r="C6" s="89" t="s">
        <v>199</v>
      </c>
      <c r="D6" s="93" t="s">
        <v>199</v>
      </c>
      <c r="E6" s="93" t="s">
        <v>306</v>
      </c>
      <c r="F6" s="121" t="s">
        <v>295</v>
      </c>
      <c r="G6" s="121" t="s">
        <v>296</v>
      </c>
      <c r="H6" s="122" t="s">
        <v>308</v>
      </c>
      <c r="I6" s="124">
        <v>44029</v>
      </c>
      <c r="J6" s="137">
        <v>44027</v>
      </c>
      <c r="K6" s="136">
        <v>40</v>
      </c>
      <c r="L6" s="136">
        <v>160</v>
      </c>
      <c r="M6" s="139">
        <f t="shared" si="0"/>
        <v>800000</v>
      </c>
      <c r="N6" s="138"/>
    </row>
    <row r="7" spans="1:14" hidden="1" x14ac:dyDescent="0.25">
      <c r="A7" s="89" t="s">
        <v>197</v>
      </c>
      <c r="B7" s="90" t="s">
        <v>198</v>
      </c>
      <c r="C7" s="89" t="s">
        <v>199</v>
      </c>
      <c r="D7" s="93" t="s">
        <v>199</v>
      </c>
      <c r="E7" s="93" t="s">
        <v>306</v>
      </c>
      <c r="F7" s="121" t="s">
        <v>285</v>
      </c>
      <c r="G7" s="121" t="s">
        <v>286</v>
      </c>
      <c r="H7" s="122" t="s">
        <v>304</v>
      </c>
      <c r="I7" s="124">
        <v>44030</v>
      </c>
      <c r="J7" s="137">
        <v>44040</v>
      </c>
      <c r="K7" s="136">
        <v>25</v>
      </c>
      <c r="L7" s="136">
        <v>100</v>
      </c>
      <c r="M7" s="139">
        <f t="shared" si="0"/>
        <v>500000</v>
      </c>
      <c r="N7" s="138"/>
    </row>
    <row r="8" spans="1:14" x14ac:dyDescent="0.25">
      <c r="A8" s="89" t="s">
        <v>197</v>
      </c>
      <c r="B8" s="90" t="s">
        <v>198</v>
      </c>
      <c r="C8" s="89" t="s">
        <v>199</v>
      </c>
      <c r="D8" s="93" t="s">
        <v>199</v>
      </c>
      <c r="E8" s="93" t="s">
        <v>306</v>
      </c>
      <c r="F8" s="121" t="s">
        <v>314</v>
      </c>
      <c r="G8" s="121" t="s">
        <v>233</v>
      </c>
      <c r="H8" s="122" t="s">
        <v>308</v>
      </c>
      <c r="I8" s="126">
        <v>44046</v>
      </c>
      <c r="J8" s="137"/>
      <c r="K8" s="142">
        <v>39</v>
      </c>
      <c r="L8" s="142">
        <f t="shared" ref="L8:L9" si="1">K8*4</f>
        <v>156</v>
      </c>
      <c r="M8" s="139">
        <f t="shared" si="0"/>
        <v>780000</v>
      </c>
      <c r="N8" s="138"/>
    </row>
    <row r="9" spans="1:14" x14ac:dyDescent="0.25">
      <c r="A9" s="89" t="s">
        <v>197</v>
      </c>
      <c r="B9" s="90" t="s">
        <v>198</v>
      </c>
      <c r="C9" s="89" t="s">
        <v>199</v>
      </c>
      <c r="D9" s="93" t="s">
        <v>199</v>
      </c>
      <c r="E9" s="93" t="s">
        <v>306</v>
      </c>
      <c r="F9" s="121" t="s">
        <v>300</v>
      </c>
      <c r="G9" s="121" t="s">
        <v>301</v>
      </c>
      <c r="H9" s="122" t="s">
        <v>304</v>
      </c>
      <c r="I9" s="124">
        <v>44055</v>
      </c>
      <c r="J9" s="137"/>
      <c r="K9" s="142">
        <v>17</v>
      </c>
      <c r="L9" s="142">
        <f t="shared" si="1"/>
        <v>68</v>
      </c>
      <c r="M9" s="139">
        <f t="shared" si="0"/>
        <v>340000</v>
      </c>
      <c r="N9" s="138"/>
    </row>
    <row r="10" spans="1:14" hidden="1" x14ac:dyDescent="0.25">
      <c r="A10" s="89" t="s">
        <v>197</v>
      </c>
      <c r="B10" s="90" t="s">
        <v>198</v>
      </c>
      <c r="C10" s="89" t="s">
        <v>199</v>
      </c>
      <c r="D10" s="93" t="s">
        <v>199</v>
      </c>
      <c r="E10" s="93" t="s">
        <v>306</v>
      </c>
      <c r="F10" s="121" t="s">
        <v>315</v>
      </c>
      <c r="G10" s="121" t="s">
        <v>316</v>
      </c>
      <c r="H10" s="122" t="s">
        <v>317</v>
      </c>
      <c r="I10" s="124">
        <v>44042</v>
      </c>
      <c r="J10" s="137">
        <v>44028</v>
      </c>
      <c r="K10" s="136">
        <v>7</v>
      </c>
      <c r="L10" s="136">
        <v>28</v>
      </c>
      <c r="M10" s="139">
        <f t="shared" si="0"/>
        <v>140000</v>
      </c>
      <c r="N10" s="138"/>
    </row>
    <row r="11" spans="1:14" hidden="1" x14ac:dyDescent="0.25">
      <c r="A11" s="89" t="s">
        <v>197</v>
      </c>
      <c r="B11" s="90" t="s">
        <v>198</v>
      </c>
      <c r="C11" s="89" t="s">
        <v>199</v>
      </c>
      <c r="D11" s="93" t="s">
        <v>199</v>
      </c>
      <c r="E11" s="93" t="s">
        <v>306</v>
      </c>
      <c r="F11" s="121" t="s">
        <v>292</v>
      </c>
      <c r="G11" s="121" t="s">
        <v>293</v>
      </c>
      <c r="H11" s="123" t="s">
        <v>304</v>
      </c>
      <c r="I11" s="125">
        <v>44029</v>
      </c>
      <c r="J11" s="137">
        <v>44026</v>
      </c>
      <c r="K11" s="136">
        <v>25</v>
      </c>
      <c r="L11" s="140">
        <v>100</v>
      </c>
      <c r="M11" s="139">
        <f t="shared" si="0"/>
        <v>500000</v>
      </c>
      <c r="N11" s="138"/>
    </row>
    <row r="12" spans="1:14" hidden="1" x14ac:dyDescent="0.25">
      <c r="A12" s="89" t="s">
        <v>197</v>
      </c>
      <c r="B12" s="90" t="s">
        <v>198</v>
      </c>
      <c r="C12" s="89" t="s">
        <v>199</v>
      </c>
      <c r="D12" s="93" t="s">
        <v>199</v>
      </c>
      <c r="E12" s="93" t="s">
        <v>306</v>
      </c>
      <c r="F12" s="121" t="s">
        <v>319</v>
      </c>
      <c r="G12" s="121" t="s">
        <v>287</v>
      </c>
      <c r="H12" s="123" t="s">
        <v>304</v>
      </c>
      <c r="I12" s="126">
        <v>44030</v>
      </c>
      <c r="J12" s="137">
        <v>44035</v>
      </c>
      <c r="K12" s="136">
        <v>18</v>
      </c>
      <c r="L12" s="140">
        <v>72</v>
      </c>
      <c r="M12" s="139">
        <f t="shared" si="0"/>
        <v>360000</v>
      </c>
      <c r="N12" s="138"/>
    </row>
    <row r="13" spans="1:14" hidden="1" x14ac:dyDescent="0.25">
      <c r="A13" s="89" t="s">
        <v>197</v>
      </c>
      <c r="B13" s="90" t="s">
        <v>198</v>
      </c>
      <c r="C13" s="89" t="s">
        <v>199</v>
      </c>
      <c r="D13" s="93" t="s">
        <v>199</v>
      </c>
      <c r="E13" s="93" t="s">
        <v>306</v>
      </c>
      <c r="F13" s="121" t="s">
        <v>288</v>
      </c>
      <c r="G13" s="121" t="s">
        <v>289</v>
      </c>
      <c r="H13" s="123" t="s">
        <v>304</v>
      </c>
      <c r="I13" s="125">
        <v>44026</v>
      </c>
      <c r="J13" s="137">
        <v>44021</v>
      </c>
      <c r="K13" s="136">
        <v>11</v>
      </c>
      <c r="L13" s="140">
        <v>44</v>
      </c>
      <c r="M13" s="139">
        <f t="shared" si="0"/>
        <v>220000</v>
      </c>
      <c r="N13" s="138"/>
    </row>
    <row r="14" spans="1:14" hidden="1" x14ac:dyDescent="0.25">
      <c r="A14" s="89" t="s">
        <v>197</v>
      </c>
      <c r="B14" s="90" t="s">
        <v>198</v>
      </c>
      <c r="C14" s="89" t="s">
        <v>199</v>
      </c>
      <c r="D14" s="93" t="s">
        <v>199</v>
      </c>
      <c r="E14" s="93" t="s">
        <v>306</v>
      </c>
      <c r="F14" s="121" t="s">
        <v>320</v>
      </c>
      <c r="G14" s="121" t="s">
        <v>321</v>
      </c>
      <c r="H14" s="123" t="s">
        <v>304</v>
      </c>
      <c r="I14" s="125">
        <v>44028</v>
      </c>
      <c r="J14" s="137">
        <v>44028</v>
      </c>
      <c r="K14" s="136">
        <v>12</v>
      </c>
      <c r="L14" s="140">
        <v>48</v>
      </c>
      <c r="M14" s="139">
        <f t="shared" si="0"/>
        <v>240000</v>
      </c>
      <c r="N14" s="138"/>
    </row>
    <row r="15" spans="1:14" hidden="1" x14ac:dyDescent="0.25">
      <c r="A15" s="89" t="s">
        <v>197</v>
      </c>
      <c r="B15" s="90" t="s">
        <v>198</v>
      </c>
      <c r="C15" s="89" t="s">
        <v>199</v>
      </c>
      <c r="D15" s="93" t="s">
        <v>199</v>
      </c>
      <c r="E15" s="93" t="s">
        <v>306</v>
      </c>
      <c r="F15" s="121" t="s">
        <v>294</v>
      </c>
      <c r="G15" s="121" t="s">
        <v>293</v>
      </c>
      <c r="H15" s="123" t="s">
        <v>304</v>
      </c>
      <c r="I15" s="126">
        <v>44043</v>
      </c>
      <c r="J15" s="137">
        <v>44030</v>
      </c>
      <c r="K15" s="136">
        <v>25</v>
      </c>
      <c r="L15" s="140">
        <v>100</v>
      </c>
      <c r="M15" s="139">
        <f t="shared" si="0"/>
        <v>500000</v>
      </c>
      <c r="N15" s="138"/>
    </row>
    <row r="16" spans="1:14" hidden="1" x14ac:dyDescent="0.25">
      <c r="A16" s="89" t="s">
        <v>197</v>
      </c>
      <c r="B16" s="90" t="s">
        <v>198</v>
      </c>
      <c r="C16" s="89" t="s">
        <v>199</v>
      </c>
      <c r="D16" s="93" t="s">
        <v>199</v>
      </c>
      <c r="E16" s="93" t="s">
        <v>306</v>
      </c>
      <c r="F16" s="121" t="s">
        <v>271</v>
      </c>
      <c r="G16" s="121" t="s">
        <v>272</v>
      </c>
      <c r="H16" s="123" t="s">
        <v>304</v>
      </c>
      <c r="I16" s="126">
        <v>44020</v>
      </c>
      <c r="J16" s="137">
        <v>44020</v>
      </c>
      <c r="K16" s="136">
        <v>15</v>
      </c>
      <c r="L16" s="140">
        <v>60</v>
      </c>
      <c r="M16" s="139">
        <f t="shared" si="0"/>
        <v>300000</v>
      </c>
      <c r="N16" s="138"/>
    </row>
    <row r="17" spans="1:14" hidden="1" x14ac:dyDescent="0.25">
      <c r="A17" s="89" t="s">
        <v>197</v>
      </c>
      <c r="B17" s="90" t="s">
        <v>198</v>
      </c>
      <c r="C17" s="89" t="s">
        <v>199</v>
      </c>
      <c r="D17" s="93" t="s">
        <v>199</v>
      </c>
      <c r="E17" s="93" t="s">
        <v>306</v>
      </c>
      <c r="F17" s="121" t="s">
        <v>277</v>
      </c>
      <c r="G17" s="121" t="s">
        <v>278</v>
      </c>
      <c r="H17" s="122" t="s">
        <v>308</v>
      </c>
      <c r="I17" s="126">
        <v>44021</v>
      </c>
      <c r="J17" s="137">
        <v>44034</v>
      </c>
      <c r="K17" s="136">
        <v>59</v>
      </c>
      <c r="L17" s="141">
        <v>236</v>
      </c>
      <c r="M17" s="139">
        <f t="shared" si="0"/>
        <v>1180000</v>
      </c>
      <c r="N17" s="138"/>
    </row>
    <row r="18" spans="1:14" hidden="1" x14ac:dyDescent="0.25">
      <c r="A18" s="89" t="s">
        <v>197</v>
      </c>
      <c r="B18" s="90" t="s">
        <v>198</v>
      </c>
      <c r="C18" s="89" t="s">
        <v>199</v>
      </c>
      <c r="D18" s="93" t="s">
        <v>199</v>
      </c>
      <c r="E18" s="93" t="s">
        <v>306</v>
      </c>
      <c r="F18" s="121" t="s">
        <v>283</v>
      </c>
      <c r="G18" s="121" t="s">
        <v>284</v>
      </c>
      <c r="H18" s="122" t="s">
        <v>304</v>
      </c>
      <c r="I18" s="126">
        <v>44022</v>
      </c>
      <c r="J18" s="137">
        <v>44022</v>
      </c>
      <c r="K18" s="136">
        <v>16</v>
      </c>
      <c r="L18" s="141">
        <v>64</v>
      </c>
      <c r="M18" s="139">
        <f t="shared" si="0"/>
        <v>320000</v>
      </c>
      <c r="N18" s="138"/>
    </row>
    <row r="19" spans="1:14" hidden="1" x14ac:dyDescent="0.25">
      <c r="A19" s="89" t="s">
        <v>197</v>
      </c>
      <c r="B19" s="90" t="s">
        <v>198</v>
      </c>
      <c r="C19" s="89" t="s">
        <v>199</v>
      </c>
      <c r="D19" s="93" t="s">
        <v>199</v>
      </c>
      <c r="E19" s="93" t="s">
        <v>306</v>
      </c>
      <c r="F19" s="121" t="s">
        <v>297</v>
      </c>
      <c r="G19" s="121" t="s">
        <v>298</v>
      </c>
      <c r="H19" s="122" t="s">
        <v>304</v>
      </c>
      <c r="I19" s="126">
        <v>44023</v>
      </c>
      <c r="J19" s="137">
        <v>44025</v>
      </c>
      <c r="K19" s="136">
        <v>26</v>
      </c>
      <c r="L19" s="141">
        <v>104</v>
      </c>
      <c r="M19" s="139">
        <f t="shared" si="0"/>
        <v>520000</v>
      </c>
      <c r="N19" s="138"/>
    </row>
    <row r="20" spans="1:14" x14ac:dyDescent="0.25">
      <c r="A20" s="89" t="s">
        <v>197</v>
      </c>
      <c r="B20" s="90" t="s">
        <v>198</v>
      </c>
      <c r="C20" s="89" t="s">
        <v>199</v>
      </c>
      <c r="D20" s="93" t="s">
        <v>199</v>
      </c>
      <c r="E20" s="93" t="s">
        <v>306</v>
      </c>
      <c r="F20" s="121" t="s">
        <v>326</v>
      </c>
      <c r="G20" s="121" t="s">
        <v>327</v>
      </c>
      <c r="H20" s="122" t="s">
        <v>304</v>
      </c>
      <c r="I20" s="126">
        <v>44046</v>
      </c>
      <c r="J20" s="137"/>
      <c r="K20" s="142">
        <v>5</v>
      </c>
      <c r="L20" s="142">
        <f t="shared" ref="L20:L22" si="2">K20*4</f>
        <v>20</v>
      </c>
      <c r="M20" s="139">
        <f t="shared" si="0"/>
        <v>100000</v>
      </c>
      <c r="N20" s="138"/>
    </row>
    <row r="21" spans="1:14" x14ac:dyDescent="0.25">
      <c r="A21" s="89" t="s">
        <v>197</v>
      </c>
      <c r="B21" s="90" t="s">
        <v>198</v>
      </c>
      <c r="C21" s="89" t="s">
        <v>199</v>
      </c>
      <c r="D21" s="93" t="s">
        <v>199</v>
      </c>
      <c r="E21" s="93" t="s">
        <v>306</v>
      </c>
      <c r="F21" s="121" t="s">
        <v>329</v>
      </c>
      <c r="G21" s="121" t="s">
        <v>330</v>
      </c>
      <c r="H21" s="122" t="s">
        <v>304</v>
      </c>
      <c r="I21" s="126">
        <v>44048</v>
      </c>
      <c r="J21" s="137"/>
      <c r="K21" s="142">
        <v>3</v>
      </c>
      <c r="L21" s="142">
        <f t="shared" si="2"/>
        <v>12</v>
      </c>
      <c r="M21" s="139">
        <f t="shared" si="0"/>
        <v>60000</v>
      </c>
      <c r="N21" s="138"/>
    </row>
    <row r="22" spans="1:14" x14ac:dyDescent="0.25">
      <c r="A22" s="89" t="s">
        <v>197</v>
      </c>
      <c r="B22" s="90" t="s">
        <v>198</v>
      </c>
      <c r="C22" s="89" t="s">
        <v>199</v>
      </c>
      <c r="D22" s="93" t="s">
        <v>199</v>
      </c>
      <c r="E22" s="93" t="s">
        <v>306</v>
      </c>
      <c r="F22" s="121" t="s">
        <v>273</v>
      </c>
      <c r="G22" s="121" t="s">
        <v>274</v>
      </c>
      <c r="H22" s="122" t="s">
        <v>308</v>
      </c>
      <c r="I22" s="126">
        <v>44048</v>
      </c>
      <c r="J22" s="137"/>
      <c r="K22" s="142">
        <v>59</v>
      </c>
      <c r="L22" s="142">
        <f t="shared" si="2"/>
        <v>236</v>
      </c>
      <c r="M22" s="139">
        <f t="shared" si="0"/>
        <v>1180000</v>
      </c>
      <c r="N22" s="138"/>
    </row>
    <row r="23" spans="1:14" hidden="1" x14ac:dyDescent="0.25">
      <c r="A23" s="89" t="s">
        <v>197</v>
      </c>
      <c r="B23" s="90" t="s">
        <v>198</v>
      </c>
      <c r="C23" s="89" t="s">
        <v>199</v>
      </c>
      <c r="D23" s="93" t="s">
        <v>199</v>
      </c>
      <c r="E23" s="93" t="s">
        <v>306</v>
      </c>
      <c r="F23" s="121" t="s">
        <v>275</v>
      </c>
      <c r="G23" s="121" t="s">
        <v>276</v>
      </c>
      <c r="H23" s="122" t="s">
        <v>304</v>
      </c>
      <c r="I23" s="126">
        <v>44035</v>
      </c>
      <c r="J23" s="137">
        <v>44021</v>
      </c>
      <c r="K23" s="136">
        <v>17</v>
      </c>
      <c r="L23" s="141">
        <v>68</v>
      </c>
      <c r="M23" s="139">
        <f t="shared" si="0"/>
        <v>340000</v>
      </c>
      <c r="N23" s="138"/>
    </row>
    <row r="24" spans="1:14" hidden="1" x14ac:dyDescent="0.25">
      <c r="A24" s="89" t="s">
        <v>197</v>
      </c>
      <c r="B24" s="90" t="s">
        <v>198</v>
      </c>
      <c r="C24" s="89" t="s">
        <v>199</v>
      </c>
      <c r="D24" s="93" t="s">
        <v>199</v>
      </c>
      <c r="E24" s="93" t="s">
        <v>306</v>
      </c>
      <c r="F24" s="121" t="s">
        <v>281</v>
      </c>
      <c r="G24" s="121" t="s">
        <v>282</v>
      </c>
      <c r="H24" s="122" t="s">
        <v>304</v>
      </c>
      <c r="I24" s="126">
        <v>44036</v>
      </c>
      <c r="J24" s="137">
        <v>44022</v>
      </c>
      <c r="K24" s="136">
        <v>11</v>
      </c>
      <c r="L24" s="141">
        <v>44</v>
      </c>
      <c r="M24" s="139">
        <f t="shared" si="0"/>
        <v>220000</v>
      </c>
      <c r="N24" s="138"/>
    </row>
    <row r="25" spans="1:14" hidden="1" x14ac:dyDescent="0.25">
      <c r="A25" s="89" t="s">
        <v>197</v>
      </c>
      <c r="B25" s="90" t="s">
        <v>198</v>
      </c>
      <c r="C25" s="89" t="s">
        <v>199</v>
      </c>
      <c r="D25" s="93" t="s">
        <v>199</v>
      </c>
      <c r="E25" s="93" t="s">
        <v>306</v>
      </c>
      <c r="F25" s="121" t="s">
        <v>332</v>
      </c>
      <c r="G25" s="121" t="s">
        <v>299</v>
      </c>
      <c r="H25" s="122" t="s">
        <v>304</v>
      </c>
      <c r="I25" s="126">
        <v>44037</v>
      </c>
      <c r="J25" s="137">
        <v>44029</v>
      </c>
      <c r="K25" s="136">
        <v>36</v>
      </c>
      <c r="L25" s="141">
        <v>144</v>
      </c>
      <c r="M25" s="139">
        <f t="shared" si="0"/>
        <v>720000</v>
      </c>
      <c r="N25" s="138"/>
    </row>
    <row r="26" spans="1:14" hidden="1" x14ac:dyDescent="0.25">
      <c r="A26" s="89" t="s">
        <v>197</v>
      </c>
      <c r="B26" s="90" t="s">
        <v>198</v>
      </c>
      <c r="C26" s="89" t="s">
        <v>199</v>
      </c>
      <c r="D26" s="93" t="s">
        <v>199</v>
      </c>
      <c r="E26" s="93" t="s">
        <v>306</v>
      </c>
      <c r="F26" s="121" t="s">
        <v>333</v>
      </c>
      <c r="G26" s="121" t="s">
        <v>330</v>
      </c>
      <c r="H26" s="122" t="s">
        <v>304</v>
      </c>
      <c r="I26" s="126">
        <v>44033</v>
      </c>
      <c r="J26" s="137">
        <v>44041</v>
      </c>
      <c r="K26" s="136">
        <v>20</v>
      </c>
      <c r="L26" s="141">
        <v>80</v>
      </c>
      <c r="M26" s="139">
        <f t="shared" si="0"/>
        <v>400000</v>
      </c>
      <c r="N26" s="138"/>
    </row>
    <row r="27" spans="1:14" hidden="1" x14ac:dyDescent="0.25">
      <c r="A27" s="89" t="s">
        <v>197</v>
      </c>
      <c r="B27" s="90" t="s">
        <v>198</v>
      </c>
      <c r="C27" s="89" t="s">
        <v>199</v>
      </c>
      <c r="D27" s="93" t="s">
        <v>199</v>
      </c>
      <c r="E27" s="93" t="s">
        <v>306</v>
      </c>
      <c r="F27" s="121" t="s">
        <v>334</v>
      </c>
      <c r="G27" s="121" t="s">
        <v>335</v>
      </c>
      <c r="H27" s="122" t="s">
        <v>304</v>
      </c>
      <c r="I27" s="126">
        <v>44034</v>
      </c>
      <c r="J27" s="137">
        <v>44020</v>
      </c>
      <c r="K27" s="136">
        <v>20</v>
      </c>
      <c r="L27" s="141">
        <v>80</v>
      </c>
      <c r="M27" s="139">
        <f t="shared" si="0"/>
        <v>400000</v>
      </c>
      <c r="N27" s="138"/>
    </row>
    <row r="28" spans="1:14" hidden="1" x14ac:dyDescent="0.25">
      <c r="A28" s="89" t="s">
        <v>197</v>
      </c>
      <c r="B28" s="90" t="s">
        <v>198</v>
      </c>
      <c r="C28" s="89" t="s">
        <v>199</v>
      </c>
      <c r="D28" s="93" t="s">
        <v>199</v>
      </c>
      <c r="E28" s="93" t="s">
        <v>306</v>
      </c>
      <c r="F28" s="121" t="s">
        <v>290</v>
      </c>
      <c r="G28" s="121" t="s">
        <v>291</v>
      </c>
      <c r="H28" s="122" t="s">
        <v>308</v>
      </c>
      <c r="I28" s="126">
        <v>44021</v>
      </c>
      <c r="J28" s="137">
        <v>44034</v>
      </c>
      <c r="K28" s="136">
        <v>16</v>
      </c>
      <c r="L28" s="141">
        <v>64</v>
      </c>
      <c r="M28" s="139">
        <f t="shared" si="0"/>
        <v>320000</v>
      </c>
      <c r="N28" s="138"/>
    </row>
    <row r="29" spans="1:14" hidden="1" x14ac:dyDescent="0.25">
      <c r="A29" s="89" t="s">
        <v>197</v>
      </c>
      <c r="B29" s="90" t="s">
        <v>198</v>
      </c>
      <c r="C29" s="89" t="s">
        <v>199</v>
      </c>
      <c r="D29" s="93" t="s">
        <v>199</v>
      </c>
      <c r="E29" s="93" t="s">
        <v>306</v>
      </c>
      <c r="F29" s="121" t="s">
        <v>279</v>
      </c>
      <c r="G29" s="121" t="s">
        <v>280</v>
      </c>
      <c r="H29" s="122" t="s">
        <v>304</v>
      </c>
      <c r="I29" s="124">
        <v>44022</v>
      </c>
      <c r="J29" s="88">
        <v>44037</v>
      </c>
      <c r="K29" s="76">
        <v>26</v>
      </c>
      <c r="L29" s="92">
        <v>104</v>
      </c>
      <c r="M29" s="139">
        <f t="shared" si="0"/>
        <v>520000</v>
      </c>
      <c r="N29" s="138"/>
    </row>
    <row r="30" spans="1:14" hidden="1" x14ac:dyDescent="0.25">
      <c r="A30" s="89" t="s">
        <v>197</v>
      </c>
      <c r="B30" s="90" t="s">
        <v>198</v>
      </c>
      <c r="C30" s="89" t="s">
        <v>199</v>
      </c>
      <c r="D30" s="93" t="s">
        <v>199</v>
      </c>
      <c r="E30" s="93" t="s">
        <v>200</v>
      </c>
      <c r="F30" s="121" t="s">
        <v>223</v>
      </c>
      <c r="G30" s="121" t="s">
        <v>224</v>
      </c>
      <c r="H30" s="122" t="s">
        <v>304</v>
      </c>
      <c r="I30" s="124">
        <v>44025</v>
      </c>
      <c r="J30" s="88">
        <v>44033</v>
      </c>
      <c r="K30" s="76">
        <v>16</v>
      </c>
      <c r="L30" s="92">
        <v>64</v>
      </c>
      <c r="M30" s="139">
        <f t="shared" si="0"/>
        <v>320000</v>
      </c>
      <c r="N30" s="138"/>
    </row>
    <row r="31" spans="1:14" hidden="1" x14ac:dyDescent="0.25">
      <c r="A31" s="89" t="s">
        <v>197</v>
      </c>
      <c r="B31" s="90" t="s">
        <v>198</v>
      </c>
      <c r="C31" s="89" t="s">
        <v>199</v>
      </c>
      <c r="D31" s="93" t="s">
        <v>199</v>
      </c>
      <c r="E31" s="93" t="s">
        <v>200</v>
      </c>
      <c r="F31" s="121" t="s">
        <v>336</v>
      </c>
      <c r="G31" s="121" t="s">
        <v>242</v>
      </c>
      <c r="H31" s="122" t="s">
        <v>304</v>
      </c>
      <c r="I31" s="125">
        <v>44026</v>
      </c>
      <c r="J31" s="88">
        <v>44034</v>
      </c>
      <c r="K31" s="76">
        <v>24</v>
      </c>
      <c r="L31" s="92">
        <v>96</v>
      </c>
      <c r="M31" s="139">
        <f t="shared" si="0"/>
        <v>480000</v>
      </c>
      <c r="N31" s="138"/>
    </row>
    <row r="32" spans="1:14" hidden="1" x14ac:dyDescent="0.25">
      <c r="A32" s="89" t="s">
        <v>197</v>
      </c>
      <c r="B32" s="90" t="s">
        <v>198</v>
      </c>
      <c r="C32" s="89" t="s">
        <v>199</v>
      </c>
      <c r="D32" s="93" t="s">
        <v>199</v>
      </c>
      <c r="E32" s="93" t="s">
        <v>200</v>
      </c>
      <c r="F32" s="121" t="s">
        <v>240</v>
      </c>
      <c r="G32" s="121" t="s">
        <v>241</v>
      </c>
      <c r="H32" s="122" t="s">
        <v>304</v>
      </c>
      <c r="I32" s="124">
        <v>44027</v>
      </c>
      <c r="J32" s="88">
        <v>44037</v>
      </c>
      <c r="K32" s="76">
        <v>24</v>
      </c>
      <c r="L32" s="92">
        <v>96</v>
      </c>
      <c r="M32" s="139">
        <f t="shared" si="0"/>
        <v>480000</v>
      </c>
      <c r="N32" s="138"/>
    </row>
    <row r="33" spans="1:14" x14ac:dyDescent="0.25">
      <c r="A33" s="89" t="s">
        <v>197</v>
      </c>
      <c r="B33" s="90" t="s">
        <v>198</v>
      </c>
      <c r="C33" s="89" t="s">
        <v>199</v>
      </c>
      <c r="D33" s="93" t="s">
        <v>199</v>
      </c>
      <c r="E33" s="93" t="s">
        <v>200</v>
      </c>
      <c r="F33" s="121" t="s">
        <v>243</v>
      </c>
      <c r="G33" s="121" t="s">
        <v>244</v>
      </c>
      <c r="H33" s="122" t="s">
        <v>308</v>
      </c>
      <c r="I33" s="125">
        <v>44049</v>
      </c>
      <c r="J33" s="88"/>
      <c r="K33" s="142">
        <v>100</v>
      </c>
      <c r="L33" s="142">
        <f>K33*4</f>
        <v>400</v>
      </c>
      <c r="M33" s="139">
        <f t="shared" si="0"/>
        <v>2000000</v>
      </c>
      <c r="N33" s="138"/>
    </row>
    <row r="34" spans="1:14" hidden="1" x14ac:dyDescent="0.25">
      <c r="A34" s="89" t="s">
        <v>197</v>
      </c>
      <c r="B34" s="90" t="s">
        <v>198</v>
      </c>
      <c r="C34" s="89" t="s">
        <v>199</v>
      </c>
      <c r="D34" s="93" t="s">
        <v>199</v>
      </c>
      <c r="E34" s="93" t="s">
        <v>200</v>
      </c>
      <c r="F34" s="121" t="s">
        <v>238</v>
      </c>
      <c r="G34" s="121" t="s">
        <v>239</v>
      </c>
      <c r="H34" s="122" t="s">
        <v>304</v>
      </c>
      <c r="I34" s="125">
        <v>44029</v>
      </c>
      <c r="J34" s="88">
        <v>44042</v>
      </c>
      <c r="K34" s="76">
        <v>13</v>
      </c>
      <c r="L34" s="92">
        <v>52</v>
      </c>
      <c r="M34" s="139">
        <f t="shared" si="0"/>
        <v>260000</v>
      </c>
      <c r="N34" s="138"/>
    </row>
    <row r="35" spans="1:14" x14ac:dyDescent="0.25">
      <c r="A35" s="89" t="s">
        <v>197</v>
      </c>
      <c r="B35" s="90" t="s">
        <v>198</v>
      </c>
      <c r="C35" s="89" t="s">
        <v>199</v>
      </c>
      <c r="D35" s="93" t="s">
        <v>199</v>
      </c>
      <c r="E35" s="93" t="s">
        <v>200</v>
      </c>
      <c r="F35" s="121" t="s">
        <v>207</v>
      </c>
      <c r="G35" s="121" t="s">
        <v>208</v>
      </c>
      <c r="H35" s="122" t="s">
        <v>304</v>
      </c>
      <c r="I35" s="126">
        <v>44051</v>
      </c>
      <c r="J35" s="88"/>
      <c r="K35" s="142">
        <v>50</v>
      </c>
      <c r="L35" s="142">
        <f>K35*4</f>
        <v>200</v>
      </c>
      <c r="M35" s="139">
        <f t="shared" si="0"/>
        <v>1000000</v>
      </c>
      <c r="N35" s="138"/>
    </row>
    <row r="36" spans="1:14" hidden="1" x14ac:dyDescent="0.25">
      <c r="A36" s="89" t="s">
        <v>197</v>
      </c>
      <c r="B36" s="90" t="s">
        <v>198</v>
      </c>
      <c r="C36" s="89" t="s">
        <v>199</v>
      </c>
      <c r="D36" s="93" t="s">
        <v>199</v>
      </c>
      <c r="E36" s="93" t="s">
        <v>200</v>
      </c>
      <c r="F36" s="121" t="s">
        <v>205</v>
      </c>
      <c r="G36" s="121" t="s">
        <v>206</v>
      </c>
      <c r="H36" s="122" t="s">
        <v>308</v>
      </c>
      <c r="I36" s="126">
        <v>44025</v>
      </c>
      <c r="J36" s="88">
        <v>44032</v>
      </c>
      <c r="K36" s="76">
        <v>62</v>
      </c>
      <c r="L36" s="92">
        <v>248</v>
      </c>
      <c r="M36" s="139">
        <f t="shared" si="0"/>
        <v>1240000</v>
      </c>
      <c r="N36" s="138"/>
    </row>
    <row r="37" spans="1:14" hidden="1" x14ac:dyDescent="0.25">
      <c r="A37" s="89" t="s">
        <v>197</v>
      </c>
      <c r="B37" s="90" t="s">
        <v>198</v>
      </c>
      <c r="C37" s="89" t="s">
        <v>199</v>
      </c>
      <c r="D37" s="93" t="s">
        <v>199</v>
      </c>
      <c r="E37" s="93" t="s">
        <v>200</v>
      </c>
      <c r="F37" s="121" t="s">
        <v>236</v>
      </c>
      <c r="G37" s="121" t="s">
        <v>237</v>
      </c>
      <c r="H37" s="122" t="s">
        <v>308</v>
      </c>
      <c r="I37" s="126">
        <v>44026</v>
      </c>
      <c r="J37" s="88">
        <v>44036</v>
      </c>
      <c r="K37" s="76">
        <v>44</v>
      </c>
      <c r="L37" s="92">
        <v>176</v>
      </c>
      <c r="M37" s="139">
        <f t="shared" si="0"/>
        <v>880000</v>
      </c>
      <c r="N37" s="138"/>
    </row>
    <row r="38" spans="1:14" hidden="1" x14ac:dyDescent="0.25">
      <c r="A38" s="89" t="s">
        <v>197</v>
      </c>
      <c r="B38" s="90" t="s">
        <v>198</v>
      </c>
      <c r="C38" s="89" t="s">
        <v>199</v>
      </c>
      <c r="D38" s="93" t="s">
        <v>199</v>
      </c>
      <c r="E38" s="93" t="s">
        <v>200</v>
      </c>
      <c r="F38" s="121" t="s">
        <v>247</v>
      </c>
      <c r="G38" s="121" t="s">
        <v>248</v>
      </c>
      <c r="H38" s="122" t="s">
        <v>304</v>
      </c>
      <c r="I38" s="126">
        <v>44027</v>
      </c>
      <c r="J38" s="88">
        <v>44040</v>
      </c>
      <c r="K38" s="76">
        <v>26</v>
      </c>
      <c r="L38" s="92">
        <v>104</v>
      </c>
      <c r="M38" s="139">
        <f t="shared" si="0"/>
        <v>520000</v>
      </c>
      <c r="N38" s="138"/>
    </row>
    <row r="39" spans="1:14" x14ac:dyDescent="0.25">
      <c r="A39" s="89" t="s">
        <v>197</v>
      </c>
      <c r="B39" s="90" t="s">
        <v>198</v>
      </c>
      <c r="C39" s="89" t="s">
        <v>199</v>
      </c>
      <c r="D39" s="93" t="s">
        <v>199</v>
      </c>
      <c r="E39" s="93" t="s">
        <v>200</v>
      </c>
      <c r="F39" s="121" t="s">
        <v>249</v>
      </c>
      <c r="G39" s="121" t="s">
        <v>250</v>
      </c>
      <c r="H39" s="122" t="s">
        <v>304</v>
      </c>
      <c r="I39" s="125">
        <v>44049</v>
      </c>
      <c r="J39" s="88"/>
      <c r="K39" s="142">
        <v>25</v>
      </c>
      <c r="L39" s="142">
        <f t="shared" ref="L39:L41" si="3">K39*4</f>
        <v>100</v>
      </c>
      <c r="M39" s="139">
        <f t="shared" si="0"/>
        <v>500000</v>
      </c>
      <c r="N39" s="138"/>
    </row>
    <row r="40" spans="1:14" x14ac:dyDescent="0.25">
      <c r="A40" s="89" t="s">
        <v>197</v>
      </c>
      <c r="B40" s="90" t="s">
        <v>198</v>
      </c>
      <c r="C40" s="89" t="s">
        <v>199</v>
      </c>
      <c r="D40" s="93" t="s">
        <v>199</v>
      </c>
      <c r="E40" s="93" t="s">
        <v>200</v>
      </c>
      <c r="F40" s="121" t="s">
        <v>337</v>
      </c>
      <c r="G40" s="121" t="s">
        <v>338</v>
      </c>
      <c r="H40" s="122" t="s">
        <v>304</v>
      </c>
      <c r="I40" s="125">
        <v>44050</v>
      </c>
      <c r="J40" s="88"/>
      <c r="K40" s="142">
        <v>12</v>
      </c>
      <c r="L40" s="142">
        <f t="shared" si="3"/>
        <v>48</v>
      </c>
      <c r="M40" s="139">
        <f t="shared" si="0"/>
        <v>240000</v>
      </c>
      <c r="N40" s="138"/>
    </row>
    <row r="41" spans="1:14" x14ac:dyDescent="0.25">
      <c r="A41" s="89" t="s">
        <v>197</v>
      </c>
      <c r="B41" s="90" t="s">
        <v>198</v>
      </c>
      <c r="C41" s="89" t="s">
        <v>199</v>
      </c>
      <c r="D41" s="93" t="s">
        <v>199</v>
      </c>
      <c r="E41" s="93" t="s">
        <v>200</v>
      </c>
      <c r="F41" s="121" t="s">
        <v>225</v>
      </c>
      <c r="G41" s="121" t="s">
        <v>226</v>
      </c>
      <c r="H41" s="122" t="s">
        <v>304</v>
      </c>
      <c r="I41" s="126">
        <v>44030</v>
      </c>
      <c r="J41" s="88"/>
      <c r="K41" s="142">
        <v>15</v>
      </c>
      <c r="L41" s="142">
        <f t="shared" si="3"/>
        <v>60</v>
      </c>
      <c r="M41" s="139">
        <f t="shared" si="0"/>
        <v>300000</v>
      </c>
      <c r="N41" s="138"/>
    </row>
    <row r="42" spans="1:14" hidden="1" x14ac:dyDescent="0.25">
      <c r="A42" s="89" t="s">
        <v>197</v>
      </c>
      <c r="B42" s="90" t="s">
        <v>198</v>
      </c>
      <c r="C42" s="89" t="s">
        <v>199</v>
      </c>
      <c r="D42" s="93" t="s">
        <v>199</v>
      </c>
      <c r="E42" s="93" t="s">
        <v>200</v>
      </c>
      <c r="F42" s="121" t="s">
        <v>245</v>
      </c>
      <c r="G42" s="121" t="s">
        <v>246</v>
      </c>
      <c r="H42" s="122" t="s">
        <v>308</v>
      </c>
      <c r="I42" s="127">
        <v>44027</v>
      </c>
      <c r="J42" s="88">
        <v>44039</v>
      </c>
      <c r="K42" s="76">
        <v>35</v>
      </c>
      <c r="L42" s="92">
        <v>140</v>
      </c>
      <c r="M42" s="139">
        <f t="shared" si="0"/>
        <v>700000</v>
      </c>
      <c r="N42" s="138"/>
    </row>
    <row r="43" spans="1:14" x14ac:dyDescent="0.25">
      <c r="A43" s="89" t="s">
        <v>197</v>
      </c>
      <c r="B43" s="90" t="s">
        <v>198</v>
      </c>
      <c r="C43" s="89" t="s">
        <v>199</v>
      </c>
      <c r="D43" s="93" t="s">
        <v>199</v>
      </c>
      <c r="E43" s="93" t="s">
        <v>200</v>
      </c>
      <c r="F43" s="121" t="s">
        <v>234</v>
      </c>
      <c r="G43" s="121" t="s">
        <v>235</v>
      </c>
      <c r="H43" s="122" t="s">
        <v>308</v>
      </c>
      <c r="I43" s="127">
        <v>44029</v>
      </c>
      <c r="J43" s="88"/>
      <c r="K43" s="142">
        <v>70</v>
      </c>
      <c r="L43" s="142">
        <f t="shared" ref="L43:L44" si="4">K43*4</f>
        <v>280</v>
      </c>
      <c r="M43" s="139">
        <f t="shared" si="0"/>
        <v>1400000</v>
      </c>
      <c r="N43" s="138"/>
    </row>
    <row r="44" spans="1:14" x14ac:dyDescent="0.25">
      <c r="A44" s="89" t="s">
        <v>197</v>
      </c>
      <c r="B44" s="90" t="s">
        <v>198</v>
      </c>
      <c r="C44" s="89" t="s">
        <v>199</v>
      </c>
      <c r="D44" s="93" t="s">
        <v>199</v>
      </c>
      <c r="E44" s="93" t="s">
        <v>200</v>
      </c>
      <c r="F44" s="121" t="s">
        <v>217</v>
      </c>
      <c r="G44" s="121" t="s">
        <v>218</v>
      </c>
      <c r="H44" s="122" t="s">
        <v>304</v>
      </c>
      <c r="I44" s="126">
        <v>44051</v>
      </c>
      <c r="J44" s="88"/>
      <c r="K44" s="142">
        <v>30</v>
      </c>
      <c r="L44" s="142">
        <f t="shared" si="4"/>
        <v>120</v>
      </c>
      <c r="M44" s="139">
        <f t="shared" si="0"/>
        <v>600000</v>
      </c>
      <c r="N44" s="89"/>
    </row>
    <row r="45" spans="1:14" hidden="1" x14ac:dyDescent="0.25">
      <c r="A45" s="89" t="s">
        <v>197</v>
      </c>
      <c r="B45" s="90" t="s">
        <v>198</v>
      </c>
      <c r="C45" s="89" t="s">
        <v>199</v>
      </c>
      <c r="D45" s="93" t="s">
        <v>199</v>
      </c>
      <c r="E45" s="93" t="s">
        <v>200</v>
      </c>
      <c r="F45" s="121" t="s">
        <v>211</v>
      </c>
      <c r="G45" s="121" t="s">
        <v>212</v>
      </c>
      <c r="H45" s="122" t="s">
        <v>304</v>
      </c>
      <c r="I45" s="127">
        <v>44018</v>
      </c>
      <c r="J45" s="128">
        <v>44019</v>
      </c>
      <c r="K45" s="129">
        <v>22</v>
      </c>
      <c r="L45" s="130">
        <v>88</v>
      </c>
      <c r="M45" s="139">
        <f t="shared" si="0"/>
        <v>440000</v>
      </c>
      <c r="N45" s="133"/>
    </row>
    <row r="46" spans="1:14" hidden="1" x14ac:dyDescent="0.25">
      <c r="A46" s="89" t="s">
        <v>197</v>
      </c>
      <c r="B46" s="90" t="s">
        <v>198</v>
      </c>
      <c r="C46" s="89" t="s">
        <v>199</v>
      </c>
      <c r="D46" s="93" t="s">
        <v>199</v>
      </c>
      <c r="E46" s="93" t="s">
        <v>200</v>
      </c>
      <c r="F46" s="121" t="s">
        <v>231</v>
      </c>
      <c r="G46" s="121" t="s">
        <v>232</v>
      </c>
      <c r="H46" s="122" t="s">
        <v>308</v>
      </c>
      <c r="I46" s="125">
        <v>44019</v>
      </c>
      <c r="J46" s="131">
        <v>44020</v>
      </c>
      <c r="K46" s="129">
        <v>58</v>
      </c>
      <c r="L46" s="130">
        <v>232</v>
      </c>
      <c r="M46" s="139">
        <f t="shared" si="0"/>
        <v>1160000</v>
      </c>
      <c r="N46" s="133"/>
    </row>
    <row r="47" spans="1:14" hidden="1" x14ac:dyDescent="0.25">
      <c r="A47" s="89" t="s">
        <v>197</v>
      </c>
      <c r="B47" s="90" t="s">
        <v>198</v>
      </c>
      <c r="C47" s="89" t="s">
        <v>199</v>
      </c>
      <c r="D47" s="93" t="s">
        <v>199</v>
      </c>
      <c r="E47" s="93" t="s">
        <v>200</v>
      </c>
      <c r="F47" s="121" t="s">
        <v>209</v>
      </c>
      <c r="G47" s="121" t="s">
        <v>210</v>
      </c>
      <c r="H47" s="122" t="s">
        <v>304</v>
      </c>
      <c r="I47" s="125">
        <v>44020</v>
      </c>
      <c r="J47" s="131">
        <v>44022</v>
      </c>
      <c r="K47" s="129">
        <v>34</v>
      </c>
      <c r="L47" s="130">
        <v>136</v>
      </c>
      <c r="M47" s="139">
        <f t="shared" si="0"/>
        <v>680000</v>
      </c>
      <c r="N47" s="133"/>
    </row>
    <row r="48" spans="1:14" hidden="1" x14ac:dyDescent="0.25">
      <c r="A48" s="89" t="s">
        <v>197</v>
      </c>
      <c r="B48" s="90" t="s">
        <v>198</v>
      </c>
      <c r="C48" s="89" t="s">
        <v>199</v>
      </c>
      <c r="D48" s="93" t="s">
        <v>199</v>
      </c>
      <c r="E48" s="93" t="s">
        <v>200</v>
      </c>
      <c r="F48" s="121" t="s">
        <v>219</v>
      </c>
      <c r="G48" s="121" t="s">
        <v>220</v>
      </c>
      <c r="H48" s="122" t="s">
        <v>304</v>
      </c>
      <c r="I48" s="126">
        <v>44021</v>
      </c>
      <c r="J48" s="132">
        <v>44025</v>
      </c>
      <c r="K48" s="129">
        <v>43</v>
      </c>
      <c r="L48" s="130">
        <v>172</v>
      </c>
      <c r="M48" s="139">
        <f t="shared" si="0"/>
        <v>860000</v>
      </c>
      <c r="N48" s="133"/>
    </row>
    <row r="49" spans="1:14" hidden="1" x14ac:dyDescent="0.25">
      <c r="A49" s="89" t="s">
        <v>197</v>
      </c>
      <c r="B49" s="90" t="s">
        <v>198</v>
      </c>
      <c r="C49" s="89" t="s">
        <v>199</v>
      </c>
      <c r="D49" s="93" t="s">
        <v>199</v>
      </c>
      <c r="E49" s="93" t="s">
        <v>200</v>
      </c>
      <c r="F49" s="121" t="s">
        <v>227</v>
      </c>
      <c r="G49" s="121" t="s">
        <v>228</v>
      </c>
      <c r="H49" s="122" t="s">
        <v>304</v>
      </c>
      <c r="I49" s="127">
        <v>44023</v>
      </c>
      <c r="J49" s="132">
        <v>44030</v>
      </c>
      <c r="K49" s="129">
        <v>8</v>
      </c>
      <c r="L49" s="130">
        <v>32</v>
      </c>
      <c r="M49" s="139">
        <f t="shared" si="0"/>
        <v>160000</v>
      </c>
      <c r="N49" s="133"/>
    </row>
    <row r="50" spans="1:14" hidden="1" x14ac:dyDescent="0.25">
      <c r="A50" s="89" t="s">
        <v>197</v>
      </c>
      <c r="B50" s="90" t="s">
        <v>198</v>
      </c>
      <c r="C50" s="89" t="s">
        <v>199</v>
      </c>
      <c r="D50" s="93" t="s">
        <v>199</v>
      </c>
      <c r="E50" s="93" t="s">
        <v>200</v>
      </c>
      <c r="F50" s="121" t="s">
        <v>201</v>
      </c>
      <c r="G50" s="121" t="s">
        <v>202</v>
      </c>
      <c r="H50" s="122" t="s">
        <v>308</v>
      </c>
      <c r="I50" s="127">
        <v>44018</v>
      </c>
      <c r="J50" s="131">
        <v>44018</v>
      </c>
      <c r="K50" s="129">
        <v>41</v>
      </c>
      <c r="L50" s="130">
        <v>164</v>
      </c>
      <c r="M50" s="139">
        <f t="shared" si="0"/>
        <v>820000</v>
      </c>
      <c r="N50" s="133"/>
    </row>
    <row r="51" spans="1:14" hidden="1" x14ac:dyDescent="0.25">
      <c r="A51" s="89" t="s">
        <v>197</v>
      </c>
      <c r="B51" s="90" t="s">
        <v>198</v>
      </c>
      <c r="C51" s="89" t="s">
        <v>199</v>
      </c>
      <c r="D51" s="93" t="s">
        <v>199</v>
      </c>
      <c r="E51" s="93" t="s">
        <v>200</v>
      </c>
      <c r="F51" s="121" t="s">
        <v>339</v>
      </c>
      <c r="G51" s="121" t="s">
        <v>340</v>
      </c>
      <c r="H51" s="122" t="s">
        <v>304</v>
      </c>
      <c r="I51" s="127">
        <v>44033</v>
      </c>
      <c r="J51" s="131">
        <v>44021</v>
      </c>
      <c r="K51" s="129">
        <v>14</v>
      </c>
      <c r="L51" s="130">
        <v>56</v>
      </c>
      <c r="M51" s="139">
        <f t="shared" si="0"/>
        <v>280000</v>
      </c>
      <c r="N51" s="133"/>
    </row>
    <row r="52" spans="1:14" hidden="1" x14ac:dyDescent="0.25">
      <c r="A52" s="89" t="s">
        <v>197</v>
      </c>
      <c r="B52" s="90" t="s">
        <v>198</v>
      </c>
      <c r="C52" s="89" t="s">
        <v>199</v>
      </c>
      <c r="D52" s="93" t="s">
        <v>199</v>
      </c>
      <c r="E52" s="93" t="s">
        <v>200</v>
      </c>
      <c r="F52" s="121" t="s">
        <v>203</v>
      </c>
      <c r="G52" s="121" t="s">
        <v>204</v>
      </c>
      <c r="H52" s="122" t="s">
        <v>308</v>
      </c>
      <c r="I52" s="127">
        <v>44020</v>
      </c>
      <c r="J52" s="131">
        <v>44023</v>
      </c>
      <c r="K52" s="129">
        <v>46</v>
      </c>
      <c r="L52" s="130">
        <v>184</v>
      </c>
      <c r="M52" s="139">
        <f t="shared" si="0"/>
        <v>920000</v>
      </c>
      <c r="N52" s="133"/>
    </row>
    <row r="53" spans="1:14" hidden="1" x14ac:dyDescent="0.25">
      <c r="A53" s="89" t="s">
        <v>197</v>
      </c>
      <c r="B53" s="90" t="s">
        <v>198</v>
      </c>
      <c r="C53" s="89" t="s">
        <v>199</v>
      </c>
      <c r="D53" s="93" t="s">
        <v>199</v>
      </c>
      <c r="E53" s="93" t="s">
        <v>200</v>
      </c>
      <c r="F53" s="121" t="s">
        <v>221</v>
      </c>
      <c r="G53" s="121" t="s">
        <v>222</v>
      </c>
      <c r="H53" s="122" t="s">
        <v>304</v>
      </c>
      <c r="I53" s="127">
        <v>44021</v>
      </c>
      <c r="J53" s="131">
        <v>44026</v>
      </c>
      <c r="K53" s="129">
        <v>38</v>
      </c>
      <c r="L53" s="130">
        <v>152</v>
      </c>
      <c r="M53" s="139">
        <f t="shared" si="0"/>
        <v>760000</v>
      </c>
      <c r="N53" s="133"/>
    </row>
    <row r="54" spans="1:14" hidden="1" x14ac:dyDescent="0.25">
      <c r="A54" s="89" t="s">
        <v>197</v>
      </c>
      <c r="B54" s="90" t="s">
        <v>198</v>
      </c>
      <c r="C54" s="89" t="s">
        <v>199</v>
      </c>
      <c r="D54" s="93" t="s">
        <v>199</v>
      </c>
      <c r="E54" s="93" t="s">
        <v>200</v>
      </c>
      <c r="F54" s="121" t="s">
        <v>251</v>
      </c>
      <c r="G54" s="121" t="s">
        <v>252</v>
      </c>
      <c r="H54" s="122" t="s">
        <v>308</v>
      </c>
      <c r="I54" s="127">
        <v>44022</v>
      </c>
      <c r="J54" s="131">
        <v>44028</v>
      </c>
      <c r="K54" s="129">
        <v>42</v>
      </c>
      <c r="L54" s="130">
        <v>168</v>
      </c>
      <c r="M54" s="139">
        <f t="shared" si="0"/>
        <v>840000</v>
      </c>
      <c r="N54" s="133"/>
    </row>
    <row r="55" spans="1:14" hidden="1" x14ac:dyDescent="0.25">
      <c r="A55" s="89" t="s">
        <v>197</v>
      </c>
      <c r="B55" s="90" t="s">
        <v>198</v>
      </c>
      <c r="C55" s="89" t="s">
        <v>199</v>
      </c>
      <c r="D55" s="93" t="s">
        <v>199</v>
      </c>
      <c r="E55" s="93" t="s">
        <v>200</v>
      </c>
      <c r="F55" s="121" t="s">
        <v>213</v>
      </c>
      <c r="G55" s="121" t="s">
        <v>214</v>
      </c>
      <c r="H55" s="122" t="s">
        <v>304</v>
      </c>
      <c r="I55" s="124">
        <v>44023</v>
      </c>
      <c r="J55" s="131">
        <v>44029</v>
      </c>
      <c r="K55" s="129">
        <v>29</v>
      </c>
      <c r="L55" s="130">
        <v>116</v>
      </c>
      <c r="M55" s="139">
        <f t="shared" si="0"/>
        <v>580000</v>
      </c>
      <c r="N55" s="133"/>
    </row>
    <row r="56" spans="1:14" hidden="1" x14ac:dyDescent="0.25">
      <c r="A56" s="89" t="s">
        <v>197</v>
      </c>
      <c r="B56" s="90" t="s">
        <v>198</v>
      </c>
      <c r="C56" s="89" t="s">
        <v>199</v>
      </c>
      <c r="D56" s="93" t="s">
        <v>199</v>
      </c>
      <c r="E56" s="93" t="s">
        <v>200</v>
      </c>
      <c r="F56" s="121" t="s">
        <v>253</v>
      </c>
      <c r="G56" s="121" t="s">
        <v>254</v>
      </c>
      <c r="H56" s="122" t="s">
        <v>308</v>
      </c>
      <c r="I56" s="127">
        <v>44035</v>
      </c>
      <c r="J56" s="88">
        <v>44026</v>
      </c>
      <c r="K56" s="76">
        <v>29</v>
      </c>
      <c r="L56" s="92">
        <v>116</v>
      </c>
      <c r="M56" s="139">
        <f t="shared" si="0"/>
        <v>580000</v>
      </c>
      <c r="N56" s="89"/>
    </row>
    <row r="57" spans="1:14" x14ac:dyDescent="0.25">
      <c r="A57" s="89" t="s">
        <v>197</v>
      </c>
      <c r="B57" s="90" t="s">
        <v>198</v>
      </c>
      <c r="C57" s="89" t="s">
        <v>199</v>
      </c>
      <c r="D57" s="93" t="s">
        <v>199</v>
      </c>
      <c r="E57" s="93" t="s">
        <v>200</v>
      </c>
      <c r="F57" s="121" t="s">
        <v>341</v>
      </c>
      <c r="G57" s="121" t="s">
        <v>342</v>
      </c>
      <c r="H57" s="122" t="s">
        <v>304</v>
      </c>
      <c r="I57" s="126">
        <v>44057</v>
      </c>
      <c r="J57" s="88"/>
      <c r="K57" s="142">
        <v>10</v>
      </c>
      <c r="L57" s="142">
        <f>K57*4</f>
        <v>40</v>
      </c>
      <c r="M57" s="139">
        <f t="shared" si="0"/>
        <v>200000</v>
      </c>
      <c r="N57" s="89"/>
    </row>
    <row r="58" spans="1:14" hidden="1" x14ac:dyDescent="0.25">
      <c r="A58" s="89" t="s">
        <v>197</v>
      </c>
      <c r="B58" s="90" t="s">
        <v>198</v>
      </c>
      <c r="C58" s="89" t="s">
        <v>199</v>
      </c>
      <c r="D58" s="93" t="s">
        <v>199</v>
      </c>
      <c r="E58" s="93" t="s">
        <v>200</v>
      </c>
      <c r="F58" s="121" t="s">
        <v>215</v>
      </c>
      <c r="G58" s="121" t="s">
        <v>216</v>
      </c>
      <c r="H58" s="122" t="s">
        <v>304</v>
      </c>
      <c r="I58" s="127">
        <v>44037</v>
      </c>
      <c r="J58" s="88">
        <v>44035</v>
      </c>
      <c r="K58" s="76">
        <v>27</v>
      </c>
      <c r="L58" s="92">
        <v>108</v>
      </c>
      <c r="M58" s="139">
        <f t="shared" si="0"/>
        <v>540000</v>
      </c>
      <c r="N58" s="89"/>
    </row>
    <row r="59" spans="1:14" x14ac:dyDescent="0.25">
      <c r="A59" s="89" t="s">
        <v>197</v>
      </c>
      <c r="B59" s="90" t="s">
        <v>198</v>
      </c>
      <c r="C59" s="89" t="s">
        <v>199</v>
      </c>
      <c r="D59" s="93" t="s">
        <v>199</v>
      </c>
      <c r="E59" s="93" t="s">
        <v>343</v>
      </c>
      <c r="F59" s="8" t="s">
        <v>255</v>
      </c>
      <c r="G59" s="8" t="s">
        <v>256</v>
      </c>
      <c r="H59" s="95" t="s">
        <v>308</v>
      </c>
      <c r="I59" s="126">
        <v>44046</v>
      </c>
      <c r="J59" s="88"/>
      <c r="K59" s="142">
        <v>50</v>
      </c>
      <c r="L59" s="142">
        <f t="shared" ref="L59:L70" si="5">K59*4</f>
        <v>200</v>
      </c>
      <c r="M59" s="139">
        <f t="shared" si="0"/>
        <v>1000000</v>
      </c>
      <c r="N59" s="89"/>
    </row>
    <row r="60" spans="1:14" x14ac:dyDescent="0.25">
      <c r="A60" s="89" t="s">
        <v>197</v>
      </c>
      <c r="B60" s="90" t="s">
        <v>198</v>
      </c>
      <c r="C60" s="89" t="s">
        <v>199</v>
      </c>
      <c r="D60" s="93" t="s">
        <v>199</v>
      </c>
      <c r="E60" s="93" t="s">
        <v>343</v>
      </c>
      <c r="F60" s="8" t="s">
        <v>257</v>
      </c>
      <c r="G60" s="8" t="s">
        <v>258</v>
      </c>
      <c r="H60" s="95" t="s">
        <v>304</v>
      </c>
      <c r="I60" s="126">
        <v>44047</v>
      </c>
      <c r="J60" s="88"/>
      <c r="K60" s="142">
        <v>40</v>
      </c>
      <c r="L60" s="142">
        <f t="shared" si="5"/>
        <v>160</v>
      </c>
      <c r="M60" s="139">
        <f t="shared" si="0"/>
        <v>800000</v>
      </c>
      <c r="N60" s="89"/>
    </row>
    <row r="61" spans="1:14" x14ac:dyDescent="0.25">
      <c r="A61" s="89" t="s">
        <v>197</v>
      </c>
      <c r="B61" s="90" t="s">
        <v>198</v>
      </c>
      <c r="C61" s="89" t="s">
        <v>199</v>
      </c>
      <c r="D61" s="93" t="s">
        <v>199</v>
      </c>
      <c r="E61" s="93" t="s">
        <v>343</v>
      </c>
      <c r="F61" s="8" t="s">
        <v>259</v>
      </c>
      <c r="G61" s="8" t="s">
        <v>260</v>
      </c>
      <c r="H61" s="95" t="s">
        <v>308</v>
      </c>
      <c r="I61" s="126">
        <v>44048</v>
      </c>
      <c r="J61" s="88"/>
      <c r="K61" s="142">
        <v>35</v>
      </c>
      <c r="L61" s="142">
        <f t="shared" si="5"/>
        <v>140</v>
      </c>
      <c r="M61" s="139">
        <f t="shared" si="0"/>
        <v>700000</v>
      </c>
      <c r="N61" s="89"/>
    </row>
    <row r="62" spans="1:14" x14ac:dyDescent="0.25">
      <c r="A62" s="89" t="s">
        <v>197</v>
      </c>
      <c r="B62" s="90" t="s">
        <v>198</v>
      </c>
      <c r="C62" s="89" t="s">
        <v>199</v>
      </c>
      <c r="D62" s="93" t="s">
        <v>199</v>
      </c>
      <c r="E62" s="93" t="s">
        <v>343</v>
      </c>
      <c r="F62" s="8" t="s">
        <v>344</v>
      </c>
      <c r="G62" s="8" t="s">
        <v>345</v>
      </c>
      <c r="H62" s="95" t="s">
        <v>304</v>
      </c>
      <c r="I62" s="126">
        <v>44049</v>
      </c>
      <c r="J62" s="88"/>
      <c r="K62" s="142">
        <v>35</v>
      </c>
      <c r="L62" s="142">
        <f t="shared" si="5"/>
        <v>140</v>
      </c>
      <c r="M62" s="139">
        <f t="shared" si="0"/>
        <v>700000</v>
      </c>
      <c r="N62" s="89"/>
    </row>
    <row r="63" spans="1:14" x14ac:dyDescent="0.25">
      <c r="A63" s="89" t="s">
        <v>197</v>
      </c>
      <c r="B63" s="90" t="s">
        <v>198</v>
      </c>
      <c r="C63" s="89" t="s">
        <v>199</v>
      </c>
      <c r="D63" s="93" t="s">
        <v>199</v>
      </c>
      <c r="E63" s="93" t="s">
        <v>343</v>
      </c>
      <c r="F63" s="8" t="s">
        <v>261</v>
      </c>
      <c r="G63" s="8" t="s">
        <v>262</v>
      </c>
      <c r="H63" s="95" t="s">
        <v>304</v>
      </c>
      <c r="I63" s="126">
        <v>44050</v>
      </c>
      <c r="J63" s="88"/>
      <c r="K63" s="142">
        <v>30</v>
      </c>
      <c r="L63" s="142">
        <f t="shared" si="5"/>
        <v>120</v>
      </c>
      <c r="M63" s="139">
        <f t="shared" si="0"/>
        <v>600000</v>
      </c>
      <c r="N63" s="89"/>
    </row>
    <row r="64" spans="1:14" x14ac:dyDescent="0.25">
      <c r="A64" s="89" t="s">
        <v>197</v>
      </c>
      <c r="B64" s="90" t="s">
        <v>198</v>
      </c>
      <c r="C64" s="89" t="s">
        <v>199</v>
      </c>
      <c r="D64" s="93" t="s">
        <v>199</v>
      </c>
      <c r="E64" s="93" t="s">
        <v>343</v>
      </c>
      <c r="F64" s="8" t="s">
        <v>263</v>
      </c>
      <c r="G64" s="8" t="s">
        <v>264</v>
      </c>
      <c r="H64" s="98" t="s">
        <v>308</v>
      </c>
      <c r="I64" s="126">
        <v>44051</v>
      </c>
      <c r="J64" s="88"/>
      <c r="K64" s="142">
        <v>30</v>
      </c>
      <c r="L64" s="142">
        <f t="shared" si="5"/>
        <v>120</v>
      </c>
      <c r="M64" s="139">
        <f t="shared" si="0"/>
        <v>600000</v>
      </c>
      <c r="N64" s="89"/>
    </row>
    <row r="65" spans="1:14" x14ac:dyDescent="0.25">
      <c r="A65" s="89" t="s">
        <v>197</v>
      </c>
      <c r="B65" s="90" t="s">
        <v>198</v>
      </c>
      <c r="C65" s="89" t="s">
        <v>199</v>
      </c>
      <c r="D65" s="93" t="s">
        <v>199</v>
      </c>
      <c r="E65" s="93" t="s">
        <v>343</v>
      </c>
      <c r="F65" s="8" t="s">
        <v>265</v>
      </c>
      <c r="G65" s="8" t="s">
        <v>266</v>
      </c>
      <c r="H65" s="98" t="s">
        <v>308</v>
      </c>
      <c r="I65" s="126">
        <v>44052</v>
      </c>
      <c r="J65" s="88"/>
      <c r="K65" s="142">
        <v>50</v>
      </c>
      <c r="L65" s="142">
        <f t="shared" si="5"/>
        <v>200</v>
      </c>
      <c r="M65" s="139">
        <f t="shared" si="0"/>
        <v>1000000</v>
      </c>
      <c r="N65" s="89"/>
    </row>
    <row r="66" spans="1:14" x14ac:dyDescent="0.25">
      <c r="A66" s="89" t="s">
        <v>197</v>
      </c>
      <c r="B66" s="90" t="s">
        <v>198</v>
      </c>
      <c r="C66" s="89" t="s">
        <v>199</v>
      </c>
      <c r="D66" s="93" t="s">
        <v>199</v>
      </c>
      <c r="E66" s="93" t="s">
        <v>343</v>
      </c>
      <c r="F66" s="8" t="s">
        <v>267</v>
      </c>
      <c r="G66" s="8" t="s">
        <v>268</v>
      </c>
      <c r="H66" s="98" t="s">
        <v>304</v>
      </c>
      <c r="I66" s="126">
        <v>44053</v>
      </c>
      <c r="J66" s="88"/>
      <c r="K66" s="142">
        <v>15</v>
      </c>
      <c r="L66" s="142">
        <f t="shared" si="5"/>
        <v>60</v>
      </c>
      <c r="M66" s="139">
        <f t="shared" si="0"/>
        <v>300000</v>
      </c>
      <c r="N66" s="89"/>
    </row>
    <row r="67" spans="1:14" x14ac:dyDescent="0.25">
      <c r="A67" s="89" t="s">
        <v>197</v>
      </c>
      <c r="B67" s="90" t="s">
        <v>198</v>
      </c>
      <c r="C67" s="89" t="s">
        <v>199</v>
      </c>
      <c r="D67" s="93" t="s">
        <v>199</v>
      </c>
      <c r="E67" s="93" t="s">
        <v>343</v>
      </c>
      <c r="F67" s="8" t="s">
        <v>346</v>
      </c>
      <c r="G67" s="8" t="s">
        <v>347</v>
      </c>
      <c r="H67" s="98" t="s">
        <v>304</v>
      </c>
      <c r="I67" s="126">
        <v>44054</v>
      </c>
      <c r="J67" s="88"/>
      <c r="K67" s="142">
        <v>15</v>
      </c>
      <c r="L67" s="142">
        <f t="shared" si="5"/>
        <v>60</v>
      </c>
      <c r="M67" s="139">
        <f t="shared" ref="M67:M73" si="6">L67*5000</f>
        <v>300000</v>
      </c>
      <c r="N67" s="89"/>
    </row>
    <row r="68" spans="1:14" x14ac:dyDescent="0.25">
      <c r="A68" s="89" t="s">
        <v>197</v>
      </c>
      <c r="B68" s="90" t="s">
        <v>198</v>
      </c>
      <c r="C68" s="89" t="s">
        <v>199</v>
      </c>
      <c r="D68" s="93" t="s">
        <v>199</v>
      </c>
      <c r="E68" s="93" t="s">
        <v>343</v>
      </c>
      <c r="F68" s="8" t="s">
        <v>348</v>
      </c>
      <c r="G68" s="8" t="s">
        <v>349</v>
      </c>
      <c r="H68" s="98" t="s">
        <v>304</v>
      </c>
      <c r="I68" s="126">
        <v>44055</v>
      </c>
      <c r="J68" s="88"/>
      <c r="K68" s="142">
        <v>15</v>
      </c>
      <c r="L68" s="142">
        <f t="shared" si="5"/>
        <v>60</v>
      </c>
      <c r="M68" s="139">
        <f t="shared" si="6"/>
        <v>300000</v>
      </c>
      <c r="N68" s="89"/>
    </row>
    <row r="69" spans="1:14" x14ac:dyDescent="0.25">
      <c r="A69" s="89" t="s">
        <v>197</v>
      </c>
      <c r="B69" s="90" t="s">
        <v>198</v>
      </c>
      <c r="C69" s="89" t="s">
        <v>199</v>
      </c>
      <c r="D69" s="93" t="s">
        <v>199</v>
      </c>
      <c r="E69" s="93" t="s">
        <v>343</v>
      </c>
      <c r="F69" s="8" t="s">
        <v>350</v>
      </c>
      <c r="G69" s="8" t="s">
        <v>351</v>
      </c>
      <c r="H69" s="98" t="s">
        <v>304</v>
      </c>
      <c r="I69" s="126">
        <v>44056</v>
      </c>
      <c r="J69" s="88"/>
      <c r="K69" s="142">
        <v>20</v>
      </c>
      <c r="L69" s="142">
        <f t="shared" si="5"/>
        <v>80</v>
      </c>
      <c r="M69" s="139">
        <f t="shared" si="6"/>
        <v>400000</v>
      </c>
      <c r="N69" s="89"/>
    </row>
    <row r="70" spans="1:14" x14ac:dyDescent="0.25">
      <c r="A70" s="89" t="s">
        <v>197</v>
      </c>
      <c r="B70" s="90" t="s">
        <v>198</v>
      </c>
      <c r="C70" s="89" t="s">
        <v>199</v>
      </c>
      <c r="D70" s="93" t="s">
        <v>199</v>
      </c>
      <c r="E70" s="93" t="s">
        <v>343</v>
      </c>
      <c r="F70" s="93" t="s">
        <v>352</v>
      </c>
      <c r="G70" s="93" t="s">
        <v>353</v>
      </c>
      <c r="H70" s="98" t="s">
        <v>304</v>
      </c>
      <c r="I70" s="126">
        <v>44057</v>
      </c>
      <c r="J70" s="88"/>
      <c r="K70" s="142">
        <v>25</v>
      </c>
      <c r="L70" s="142">
        <f t="shared" si="5"/>
        <v>100</v>
      </c>
      <c r="M70" s="139">
        <f t="shared" si="6"/>
        <v>500000</v>
      </c>
      <c r="N70" s="89"/>
    </row>
    <row r="71" spans="1:14" x14ac:dyDescent="0.25">
      <c r="A71" s="89"/>
      <c r="B71" s="90"/>
      <c r="C71" s="93"/>
      <c r="D71" s="93"/>
      <c r="E71" s="93"/>
      <c r="F71" s="93"/>
      <c r="G71" s="93"/>
      <c r="H71" s="98"/>
      <c r="I71" s="99"/>
      <c r="J71" s="88"/>
      <c r="K71" s="76"/>
      <c r="L71" s="91"/>
      <c r="M71" s="139">
        <f t="shared" si="6"/>
        <v>0</v>
      </c>
      <c r="N71" s="89"/>
    </row>
    <row r="72" spans="1:14" x14ac:dyDescent="0.25">
      <c r="A72" s="89"/>
      <c r="B72" s="90"/>
      <c r="C72" s="93"/>
      <c r="D72" s="93"/>
      <c r="E72" s="93"/>
      <c r="F72" s="93"/>
      <c r="G72" s="93"/>
      <c r="H72" s="98"/>
      <c r="I72" s="99"/>
      <c r="J72" s="88"/>
      <c r="K72" s="76"/>
      <c r="L72" s="91"/>
      <c r="M72" s="139">
        <f t="shared" si="6"/>
        <v>0</v>
      </c>
      <c r="N72" s="89"/>
    </row>
    <row r="73" spans="1:14" x14ac:dyDescent="0.25">
      <c r="A73" s="89"/>
      <c r="B73" s="90"/>
      <c r="C73" s="93"/>
      <c r="D73" s="93"/>
      <c r="E73" s="93"/>
      <c r="F73" s="93"/>
      <c r="G73" s="93"/>
      <c r="H73" s="98"/>
      <c r="I73" s="99"/>
      <c r="J73" s="88"/>
      <c r="K73" s="76"/>
      <c r="L73" s="91"/>
      <c r="M73" s="139">
        <f t="shared" si="6"/>
        <v>0</v>
      </c>
      <c r="N73" s="89"/>
    </row>
    <row r="74" spans="1:14" x14ac:dyDescent="0.25">
      <c r="I74" s="101" t="s">
        <v>354</v>
      </c>
      <c r="K74" s="9">
        <f>SUBTOTAL(9,K3:K70)</f>
        <v>928</v>
      </c>
      <c r="L74" s="135">
        <f>SUBTOTAL(9,L3:L70)</f>
        <v>3712</v>
      </c>
      <c r="M74" s="134">
        <f>SUBTOTAL(9,M3:M73)</f>
        <v>18560000</v>
      </c>
    </row>
  </sheetData>
  <autoFilter ref="A2:M73">
    <filterColumn colId="9">
      <filters blank="1"/>
    </filterColumn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/>
  </sheetViews>
  <sheetFormatPr defaultRowHeight="15" x14ac:dyDescent="0.25"/>
  <cols>
    <col min="1" max="1" width="30.140625" customWidth="1"/>
    <col min="2" max="2" width="6.85546875" customWidth="1"/>
    <col min="5" max="5" width="8.28515625" customWidth="1"/>
    <col min="6" max="6" width="6.140625" customWidth="1"/>
    <col min="7" max="7" width="30.42578125" customWidth="1"/>
    <col min="8" max="8" width="6.85546875" customWidth="1"/>
    <col min="10" max="10" width="9.28515625" customWidth="1"/>
    <col min="11" max="11" width="7.7109375" customWidth="1"/>
  </cols>
  <sheetData>
    <row r="1" spans="1:11" ht="15.75" thickBot="1" x14ac:dyDescent="0.3"/>
    <row r="2" spans="1:11" ht="25.5" customHeight="1" thickBot="1" x14ac:dyDescent="0.3">
      <c r="A2" s="143" t="s">
        <v>121</v>
      </c>
      <c r="B2" s="144"/>
      <c r="C2" s="144"/>
      <c r="D2" s="144"/>
      <c r="E2" s="145"/>
      <c r="F2" s="9"/>
      <c r="G2" s="143" t="s">
        <v>121</v>
      </c>
      <c r="H2" s="144"/>
      <c r="I2" s="144"/>
      <c r="J2" s="144"/>
      <c r="K2" s="145"/>
    </row>
    <row r="3" spans="1:11" x14ac:dyDescent="0.25">
      <c r="A3" s="146" t="s">
        <v>122</v>
      </c>
      <c r="B3" s="147"/>
      <c r="C3" s="147"/>
      <c r="D3" s="147"/>
      <c r="E3" s="148"/>
      <c r="G3" s="146" t="s">
        <v>122</v>
      </c>
      <c r="H3" s="147"/>
      <c r="I3" s="147"/>
      <c r="J3" s="147"/>
      <c r="K3" s="148"/>
    </row>
    <row r="4" spans="1:11" x14ac:dyDescent="0.25">
      <c r="A4" s="10" t="s">
        <v>123</v>
      </c>
      <c r="B4" s="11"/>
      <c r="C4" s="11"/>
      <c r="D4" s="11"/>
      <c r="E4" s="12"/>
      <c r="G4" s="10" t="s">
        <v>123</v>
      </c>
      <c r="H4" s="11"/>
      <c r="I4" s="11"/>
      <c r="J4" s="11"/>
      <c r="K4" s="12"/>
    </row>
    <row r="5" spans="1:11" ht="6" customHeight="1" x14ac:dyDescent="0.25">
      <c r="A5" s="13"/>
      <c r="B5" s="11"/>
      <c r="C5" s="11"/>
      <c r="D5" s="11"/>
      <c r="E5" s="12"/>
      <c r="G5" s="13"/>
      <c r="H5" s="11"/>
      <c r="I5" s="11"/>
      <c r="J5" s="11"/>
      <c r="K5" s="12"/>
    </row>
    <row r="6" spans="1:11" ht="19.5" customHeight="1" x14ac:dyDescent="0.25">
      <c r="A6" s="14" t="s">
        <v>124</v>
      </c>
      <c r="B6" s="15"/>
      <c r="C6" s="15"/>
      <c r="D6" s="15"/>
      <c r="E6" s="16"/>
      <c r="G6" s="14" t="s">
        <v>124</v>
      </c>
      <c r="H6" s="15"/>
      <c r="I6" s="15"/>
      <c r="J6" s="15"/>
      <c r="K6" s="16"/>
    </row>
    <row r="7" spans="1:11" ht="19.5" customHeight="1" x14ac:dyDescent="0.25">
      <c r="A7" s="14" t="s">
        <v>125</v>
      </c>
      <c r="B7" s="15"/>
      <c r="C7" s="15"/>
      <c r="D7" s="15"/>
      <c r="E7" s="16"/>
      <c r="G7" s="14" t="s">
        <v>125</v>
      </c>
      <c r="H7" s="15"/>
      <c r="I7" s="15"/>
      <c r="J7" s="15"/>
      <c r="K7" s="16"/>
    </row>
    <row r="8" spans="1:11" ht="12" customHeight="1" x14ac:dyDescent="0.25">
      <c r="A8" s="14"/>
      <c r="B8" s="15"/>
      <c r="C8" s="15"/>
      <c r="D8" s="15"/>
      <c r="E8" s="16"/>
      <c r="G8" s="14"/>
      <c r="H8" s="15"/>
      <c r="I8" s="15"/>
      <c r="J8" s="15"/>
      <c r="K8" s="16"/>
    </row>
    <row r="9" spans="1:11" ht="19.5" customHeight="1" x14ac:dyDescent="0.25">
      <c r="A9" s="14" t="s">
        <v>126</v>
      </c>
      <c r="B9" s="15"/>
      <c r="C9" s="15"/>
      <c r="D9" s="15"/>
      <c r="E9" s="16"/>
      <c r="G9" s="14" t="s">
        <v>126</v>
      </c>
      <c r="H9" s="15"/>
      <c r="I9" s="15"/>
      <c r="J9" s="15"/>
      <c r="K9" s="16"/>
    </row>
    <row r="10" spans="1:11" ht="27.75" customHeight="1" x14ac:dyDescent="0.25">
      <c r="A10" s="13" t="s">
        <v>127</v>
      </c>
      <c r="B10" s="15"/>
      <c r="C10" s="15"/>
      <c r="D10" s="15"/>
      <c r="E10" s="16"/>
      <c r="G10" s="13" t="s">
        <v>127</v>
      </c>
      <c r="H10" s="15"/>
      <c r="I10" s="15"/>
      <c r="J10" s="15"/>
      <c r="K10" s="16"/>
    </row>
    <row r="11" spans="1:11" ht="15" customHeight="1" x14ac:dyDescent="0.25">
      <c r="A11" s="13"/>
      <c r="B11" s="15"/>
      <c r="C11" s="15"/>
      <c r="D11" s="15"/>
      <c r="E11" s="16"/>
      <c r="G11" s="13"/>
      <c r="H11" s="15"/>
      <c r="I11" s="15"/>
      <c r="J11" s="15"/>
      <c r="K11" s="16"/>
    </row>
    <row r="12" spans="1:11" x14ac:dyDescent="0.25">
      <c r="B12" s="17" t="s">
        <v>164</v>
      </c>
      <c r="C12" s="17"/>
      <c r="D12" s="17"/>
      <c r="E12" s="18"/>
      <c r="H12" s="17" t="s">
        <v>164</v>
      </c>
      <c r="I12" s="17"/>
      <c r="J12" s="17"/>
      <c r="K12" s="18"/>
    </row>
    <row r="13" spans="1:11" x14ac:dyDescent="0.25">
      <c r="A13" s="13" t="s">
        <v>128</v>
      </c>
      <c r="B13" s="11"/>
      <c r="C13" s="149"/>
      <c r="D13" s="149"/>
      <c r="E13" s="12"/>
      <c r="G13" s="13" t="s">
        <v>128</v>
      </c>
      <c r="H13" s="11"/>
      <c r="I13" s="149"/>
      <c r="J13" s="149"/>
      <c r="K13" s="12"/>
    </row>
    <row r="14" spans="1:11" x14ac:dyDescent="0.25">
      <c r="A14" s="14" t="s">
        <v>129</v>
      </c>
      <c r="B14" s="17"/>
      <c r="C14" s="17"/>
      <c r="D14" s="17"/>
      <c r="E14" s="18"/>
      <c r="G14" s="14" t="s">
        <v>129</v>
      </c>
      <c r="H14" s="17"/>
      <c r="I14" s="17"/>
      <c r="J14" s="17"/>
      <c r="K14" s="18"/>
    </row>
    <row r="15" spans="1:11" ht="27.75" customHeight="1" thickBot="1" x14ac:dyDescent="0.3">
      <c r="A15" s="19"/>
      <c r="B15" s="20"/>
      <c r="C15" s="20" t="s">
        <v>130</v>
      </c>
      <c r="D15" s="21"/>
      <c r="E15" s="22"/>
      <c r="G15" s="19"/>
      <c r="H15" s="20"/>
      <c r="I15" s="20" t="s">
        <v>130</v>
      </c>
      <c r="J15" s="21"/>
      <c r="K15" s="22"/>
    </row>
    <row r="16" spans="1:11" ht="9.75" customHeight="1" x14ac:dyDescent="0.25"/>
    <row r="17" spans="1:11" ht="8.25" customHeight="1" thickBot="1" x14ac:dyDescent="0.3"/>
    <row r="18" spans="1:11" ht="16.5" thickBot="1" x14ac:dyDescent="0.3">
      <c r="A18" s="143" t="s">
        <v>121</v>
      </c>
      <c r="B18" s="144"/>
      <c r="C18" s="144"/>
      <c r="D18" s="144"/>
      <c r="E18" s="145"/>
      <c r="F18" s="9"/>
      <c r="G18" s="143" t="s">
        <v>121</v>
      </c>
      <c r="H18" s="144"/>
      <c r="I18" s="144"/>
      <c r="J18" s="144"/>
      <c r="K18" s="145"/>
    </row>
    <row r="19" spans="1:11" x14ac:dyDescent="0.25">
      <c r="A19" s="146" t="s">
        <v>122</v>
      </c>
      <c r="B19" s="147"/>
      <c r="C19" s="147"/>
      <c r="D19" s="147"/>
      <c r="E19" s="148"/>
      <c r="G19" s="146" t="s">
        <v>122</v>
      </c>
      <c r="H19" s="147"/>
      <c r="I19" s="147"/>
      <c r="J19" s="147"/>
      <c r="K19" s="148"/>
    </row>
    <row r="20" spans="1:11" x14ac:dyDescent="0.25">
      <c r="A20" s="10" t="s">
        <v>123</v>
      </c>
      <c r="B20" s="11"/>
      <c r="C20" s="11"/>
      <c r="D20" s="11"/>
      <c r="E20" s="12"/>
      <c r="G20" s="10" t="s">
        <v>123</v>
      </c>
      <c r="H20" s="11"/>
      <c r="I20" s="11"/>
      <c r="J20" s="11"/>
      <c r="K20" s="12"/>
    </row>
    <row r="21" spans="1:11" x14ac:dyDescent="0.25">
      <c r="A21" s="13"/>
      <c r="B21" s="11"/>
      <c r="C21" s="11"/>
      <c r="D21" s="11"/>
      <c r="E21" s="12"/>
      <c r="G21" s="13"/>
      <c r="H21" s="11"/>
      <c r="I21" s="11"/>
      <c r="J21" s="11"/>
      <c r="K21" s="12"/>
    </row>
    <row r="22" spans="1:11" x14ac:dyDescent="0.25">
      <c r="A22" s="14" t="s">
        <v>124</v>
      </c>
      <c r="B22" s="15"/>
      <c r="C22" s="15"/>
      <c r="D22" s="15"/>
      <c r="E22" s="16"/>
      <c r="G22" s="14" t="s">
        <v>124</v>
      </c>
      <c r="H22" s="15"/>
      <c r="I22" s="15"/>
      <c r="J22" s="15"/>
      <c r="K22" s="16"/>
    </row>
    <row r="23" spans="1:11" x14ac:dyDescent="0.25">
      <c r="A23" s="14" t="s">
        <v>125</v>
      </c>
      <c r="B23" s="15"/>
      <c r="C23" s="15"/>
      <c r="D23" s="15"/>
      <c r="E23" s="16"/>
      <c r="G23" s="14" t="s">
        <v>125</v>
      </c>
      <c r="H23" s="15"/>
      <c r="I23" s="15"/>
      <c r="J23" s="15"/>
      <c r="K23" s="16"/>
    </row>
    <row r="24" spans="1:11" x14ac:dyDescent="0.25">
      <c r="A24" s="14"/>
      <c r="B24" s="15"/>
      <c r="C24" s="15"/>
      <c r="D24" s="15"/>
      <c r="E24" s="16"/>
      <c r="G24" s="14"/>
      <c r="H24" s="15"/>
      <c r="I24" s="15"/>
      <c r="J24" s="15"/>
      <c r="K24" s="16"/>
    </row>
    <row r="25" spans="1:11" x14ac:dyDescent="0.25">
      <c r="A25" s="14" t="s">
        <v>126</v>
      </c>
      <c r="B25" s="15"/>
      <c r="C25" s="15"/>
      <c r="D25" s="15"/>
      <c r="E25" s="16"/>
      <c r="G25" s="14" t="s">
        <v>126</v>
      </c>
      <c r="H25" s="15"/>
      <c r="I25" s="15"/>
      <c r="J25" s="15"/>
      <c r="K25" s="16"/>
    </row>
    <row r="26" spans="1:11" ht="26.25" customHeight="1" x14ac:dyDescent="0.25">
      <c r="A26" s="13" t="s">
        <v>127</v>
      </c>
      <c r="B26" s="15"/>
      <c r="C26" s="15"/>
      <c r="D26" s="15"/>
      <c r="E26" s="16"/>
      <c r="G26" s="13" t="s">
        <v>127</v>
      </c>
      <c r="H26" s="15"/>
      <c r="I26" s="15"/>
      <c r="J26" s="15"/>
      <c r="K26" s="16"/>
    </row>
    <row r="27" spans="1:11" x14ac:dyDescent="0.25">
      <c r="A27" s="13"/>
      <c r="B27" s="15"/>
      <c r="C27" s="15"/>
      <c r="D27" s="15"/>
      <c r="E27" s="16"/>
      <c r="G27" s="13"/>
      <c r="H27" s="15"/>
      <c r="I27" s="15"/>
      <c r="J27" s="15"/>
      <c r="K27" s="16"/>
    </row>
    <row r="28" spans="1:11" x14ac:dyDescent="0.25">
      <c r="B28" s="17" t="s">
        <v>164</v>
      </c>
      <c r="C28" s="17"/>
      <c r="D28" s="17"/>
      <c r="E28" s="18"/>
      <c r="H28" s="17" t="s">
        <v>164</v>
      </c>
      <c r="I28" s="17"/>
      <c r="J28" s="17"/>
      <c r="K28" s="18"/>
    </row>
    <row r="29" spans="1:11" x14ac:dyDescent="0.25">
      <c r="A29" s="13" t="s">
        <v>128</v>
      </c>
      <c r="B29" s="11"/>
      <c r="C29" s="149"/>
      <c r="D29" s="149"/>
      <c r="E29" s="12"/>
      <c r="G29" s="13" t="s">
        <v>128</v>
      </c>
      <c r="H29" s="11"/>
      <c r="I29" s="149"/>
      <c r="J29" s="149"/>
      <c r="K29" s="12"/>
    </row>
    <row r="30" spans="1:11" x14ac:dyDescent="0.25">
      <c r="A30" s="14" t="s">
        <v>129</v>
      </c>
      <c r="B30" s="17"/>
      <c r="C30" s="17"/>
      <c r="D30" s="17"/>
      <c r="E30" s="18"/>
      <c r="G30" s="14" t="s">
        <v>129</v>
      </c>
      <c r="H30" s="17"/>
      <c r="I30" s="17"/>
      <c r="J30" s="17"/>
      <c r="K30" s="18"/>
    </row>
    <row r="31" spans="1:11" ht="15.75" thickBot="1" x14ac:dyDescent="0.3">
      <c r="A31" s="19"/>
      <c r="B31" s="20"/>
      <c r="C31" s="20" t="s">
        <v>130</v>
      </c>
      <c r="D31" s="21"/>
      <c r="E31" s="22"/>
      <c r="G31" s="19"/>
      <c r="H31" s="20"/>
      <c r="I31" s="20" t="s">
        <v>130</v>
      </c>
      <c r="J31" s="21"/>
      <c r="K31" s="22"/>
    </row>
    <row r="33" spans="1:11" ht="15.75" thickBot="1" x14ac:dyDescent="0.3"/>
    <row r="34" spans="1:11" ht="16.5" thickBot="1" x14ac:dyDescent="0.3">
      <c r="A34" s="143" t="s">
        <v>121</v>
      </c>
      <c r="B34" s="144"/>
      <c r="C34" s="144"/>
      <c r="D34" s="144"/>
      <c r="E34" s="145"/>
      <c r="F34" s="9"/>
      <c r="G34" s="143" t="s">
        <v>121</v>
      </c>
      <c r="H34" s="144"/>
      <c r="I34" s="144"/>
      <c r="J34" s="144"/>
      <c r="K34" s="145"/>
    </row>
    <row r="35" spans="1:11" x14ac:dyDescent="0.25">
      <c r="A35" s="146" t="s">
        <v>122</v>
      </c>
      <c r="B35" s="147"/>
      <c r="C35" s="147"/>
      <c r="D35" s="147"/>
      <c r="E35" s="148"/>
      <c r="G35" s="146" t="s">
        <v>122</v>
      </c>
      <c r="H35" s="147"/>
      <c r="I35" s="147"/>
      <c r="J35" s="147"/>
      <c r="K35" s="148"/>
    </row>
    <row r="36" spans="1:11" x14ac:dyDescent="0.25">
      <c r="A36" s="10" t="s">
        <v>123</v>
      </c>
      <c r="B36" s="11"/>
      <c r="C36" s="11"/>
      <c r="D36" s="11"/>
      <c r="E36" s="12"/>
      <c r="G36" s="10" t="s">
        <v>123</v>
      </c>
      <c r="H36" s="11"/>
      <c r="I36" s="11"/>
      <c r="J36" s="11"/>
      <c r="K36" s="12"/>
    </row>
    <row r="37" spans="1:11" x14ac:dyDescent="0.25">
      <c r="A37" s="13"/>
      <c r="B37" s="11"/>
      <c r="C37" s="11"/>
      <c r="D37" s="11"/>
      <c r="E37" s="12"/>
      <c r="G37" s="13"/>
      <c r="H37" s="11"/>
      <c r="I37" s="11"/>
      <c r="J37" s="11"/>
      <c r="K37" s="12"/>
    </row>
    <row r="38" spans="1:11" x14ac:dyDescent="0.25">
      <c r="A38" s="14" t="s">
        <v>124</v>
      </c>
      <c r="B38" s="15"/>
      <c r="C38" s="15"/>
      <c r="D38" s="15"/>
      <c r="E38" s="16"/>
      <c r="G38" s="14" t="s">
        <v>124</v>
      </c>
      <c r="H38" s="15"/>
      <c r="I38" s="15"/>
      <c r="J38" s="15"/>
      <c r="K38" s="16"/>
    </row>
    <row r="39" spans="1:11" x14ac:dyDescent="0.25">
      <c r="A39" s="14" t="s">
        <v>125</v>
      </c>
      <c r="B39" s="15"/>
      <c r="C39" s="15"/>
      <c r="D39" s="15"/>
      <c r="E39" s="16"/>
      <c r="G39" s="14" t="s">
        <v>125</v>
      </c>
      <c r="H39" s="15"/>
      <c r="I39" s="15"/>
      <c r="J39" s="15"/>
      <c r="K39" s="16"/>
    </row>
    <row r="40" spans="1:11" x14ac:dyDescent="0.25">
      <c r="A40" s="14"/>
      <c r="B40" s="15"/>
      <c r="C40" s="15"/>
      <c r="D40" s="15"/>
      <c r="E40" s="16"/>
      <c r="G40" s="14"/>
      <c r="H40" s="15"/>
      <c r="I40" s="15"/>
      <c r="J40" s="15"/>
      <c r="K40" s="16"/>
    </row>
    <row r="41" spans="1:11" x14ac:dyDescent="0.25">
      <c r="A41" s="14" t="s">
        <v>126</v>
      </c>
      <c r="B41" s="15"/>
      <c r="C41" s="15"/>
      <c r="D41" s="15"/>
      <c r="E41" s="16"/>
      <c r="G41" s="14" t="s">
        <v>126</v>
      </c>
      <c r="H41" s="15"/>
      <c r="I41" s="15"/>
      <c r="J41" s="15"/>
      <c r="K41" s="16"/>
    </row>
    <row r="42" spans="1:11" ht="26.25" customHeight="1" x14ac:dyDescent="0.25">
      <c r="A42" s="13" t="s">
        <v>127</v>
      </c>
      <c r="B42" s="15"/>
      <c r="C42" s="15"/>
      <c r="D42" s="15"/>
      <c r="E42" s="16"/>
      <c r="G42" s="13" t="s">
        <v>127</v>
      </c>
      <c r="H42" s="15"/>
      <c r="I42" s="15"/>
      <c r="J42" s="15"/>
      <c r="K42" s="16"/>
    </row>
    <row r="43" spans="1:11" x14ac:dyDescent="0.25">
      <c r="A43" s="13"/>
      <c r="B43" s="15"/>
      <c r="C43" s="15"/>
      <c r="D43" s="15"/>
      <c r="E43" s="16"/>
      <c r="G43" s="13"/>
      <c r="H43" s="15"/>
      <c r="I43" s="15"/>
      <c r="J43" s="15"/>
      <c r="K43" s="16"/>
    </row>
    <row r="44" spans="1:11" x14ac:dyDescent="0.25">
      <c r="B44" s="17" t="s">
        <v>164</v>
      </c>
      <c r="C44" s="17"/>
      <c r="D44" s="17"/>
      <c r="E44" s="18"/>
      <c r="H44" s="17" t="s">
        <v>164</v>
      </c>
      <c r="I44" s="17"/>
      <c r="J44" s="17"/>
      <c r="K44" s="18"/>
    </row>
    <row r="45" spans="1:11" x14ac:dyDescent="0.25">
      <c r="A45" s="13" t="s">
        <v>128</v>
      </c>
      <c r="B45" s="11"/>
      <c r="C45" s="149"/>
      <c r="D45" s="149"/>
      <c r="E45" s="12"/>
      <c r="G45" s="13" t="s">
        <v>128</v>
      </c>
      <c r="H45" s="11"/>
      <c r="I45" s="149"/>
      <c r="J45" s="149"/>
      <c r="K45" s="12"/>
    </row>
    <row r="46" spans="1:11" x14ac:dyDescent="0.25">
      <c r="A46" s="14" t="s">
        <v>129</v>
      </c>
      <c r="B46" s="17"/>
      <c r="C46" s="17"/>
      <c r="D46" s="17"/>
      <c r="E46" s="18"/>
      <c r="G46" s="14" t="s">
        <v>129</v>
      </c>
      <c r="H46" s="17"/>
      <c r="I46" s="17"/>
      <c r="J46" s="17"/>
      <c r="K46" s="18"/>
    </row>
    <row r="47" spans="1:11" ht="15.75" thickBot="1" x14ac:dyDescent="0.3">
      <c r="A47" s="19"/>
      <c r="B47" s="20"/>
      <c r="C47" s="20" t="s">
        <v>130</v>
      </c>
      <c r="D47" s="21"/>
      <c r="E47" s="22"/>
      <c r="G47" s="19"/>
      <c r="H47" s="20"/>
      <c r="I47" s="20" t="s">
        <v>130</v>
      </c>
      <c r="J47" s="21"/>
      <c r="K47" s="22"/>
    </row>
    <row r="49" spans="1:11" ht="15.75" thickBot="1" x14ac:dyDescent="0.3"/>
    <row r="50" spans="1:11" ht="16.5" thickBot="1" x14ac:dyDescent="0.3">
      <c r="A50" s="143" t="s">
        <v>121</v>
      </c>
      <c r="B50" s="144"/>
      <c r="C50" s="144"/>
      <c r="D50" s="144"/>
      <c r="E50" s="145"/>
      <c r="F50" s="9"/>
      <c r="G50" s="143" t="s">
        <v>121</v>
      </c>
      <c r="H50" s="144"/>
      <c r="I50" s="144"/>
      <c r="J50" s="144"/>
      <c r="K50" s="145"/>
    </row>
    <row r="51" spans="1:11" x14ac:dyDescent="0.25">
      <c r="A51" s="146" t="s">
        <v>122</v>
      </c>
      <c r="B51" s="147"/>
      <c r="C51" s="147"/>
      <c r="D51" s="147"/>
      <c r="E51" s="148"/>
      <c r="G51" s="146" t="s">
        <v>122</v>
      </c>
      <c r="H51" s="147"/>
      <c r="I51" s="147"/>
      <c r="J51" s="147"/>
      <c r="K51" s="148"/>
    </row>
    <row r="52" spans="1:11" x14ac:dyDescent="0.25">
      <c r="A52" s="10" t="s">
        <v>123</v>
      </c>
      <c r="B52" s="11"/>
      <c r="C52" s="11"/>
      <c r="D52" s="11"/>
      <c r="E52" s="12"/>
      <c r="G52" s="10" t="s">
        <v>123</v>
      </c>
      <c r="H52" s="11"/>
      <c r="I52" s="11"/>
      <c r="J52" s="11"/>
      <c r="K52" s="12"/>
    </row>
    <row r="53" spans="1:11" x14ac:dyDescent="0.25">
      <c r="A53" s="13"/>
      <c r="B53" s="11"/>
      <c r="C53" s="11"/>
      <c r="D53" s="11"/>
      <c r="E53" s="12"/>
      <c r="G53" s="13"/>
      <c r="H53" s="11"/>
      <c r="I53" s="11"/>
      <c r="J53" s="11"/>
      <c r="K53" s="12"/>
    </row>
    <row r="54" spans="1:11" x14ac:dyDescent="0.25">
      <c r="A54" s="14" t="s">
        <v>124</v>
      </c>
      <c r="B54" s="15"/>
      <c r="C54" s="15"/>
      <c r="D54" s="15"/>
      <c r="E54" s="16"/>
      <c r="G54" s="14" t="s">
        <v>124</v>
      </c>
      <c r="H54" s="15"/>
      <c r="I54" s="15"/>
      <c r="J54" s="15"/>
      <c r="K54" s="16"/>
    </row>
    <row r="55" spans="1:11" x14ac:dyDescent="0.25">
      <c r="A55" s="14" t="s">
        <v>125</v>
      </c>
      <c r="B55" s="15"/>
      <c r="C55" s="15"/>
      <c r="D55" s="15"/>
      <c r="E55" s="16"/>
      <c r="G55" s="14" t="s">
        <v>125</v>
      </c>
      <c r="H55" s="15"/>
      <c r="I55" s="15"/>
      <c r="J55" s="15"/>
      <c r="K55" s="16"/>
    </row>
    <row r="56" spans="1:11" x14ac:dyDescent="0.25">
      <c r="A56" s="14"/>
      <c r="B56" s="15"/>
      <c r="C56" s="15"/>
      <c r="D56" s="15"/>
      <c r="E56" s="16"/>
      <c r="G56" s="14"/>
      <c r="H56" s="15"/>
      <c r="I56" s="15"/>
      <c r="J56" s="15"/>
      <c r="K56" s="16"/>
    </row>
    <row r="57" spans="1:11" x14ac:dyDescent="0.25">
      <c r="A57" s="14" t="s">
        <v>126</v>
      </c>
      <c r="B57" s="15"/>
      <c r="C57" s="15"/>
      <c r="D57" s="15"/>
      <c r="E57" s="16"/>
      <c r="G57" s="14" t="s">
        <v>126</v>
      </c>
      <c r="H57" s="15"/>
      <c r="I57" s="15"/>
      <c r="J57" s="15"/>
      <c r="K57" s="16"/>
    </row>
    <row r="58" spans="1:11" ht="25.5" customHeight="1" x14ac:dyDescent="0.25">
      <c r="A58" s="13" t="s">
        <v>127</v>
      </c>
      <c r="B58" s="15"/>
      <c r="C58" s="15"/>
      <c r="D58" s="15"/>
      <c r="E58" s="16"/>
      <c r="G58" s="13" t="s">
        <v>127</v>
      </c>
      <c r="H58" s="15"/>
      <c r="I58" s="15"/>
      <c r="J58" s="15"/>
      <c r="K58" s="16"/>
    </row>
    <row r="59" spans="1:11" x14ac:dyDescent="0.25">
      <c r="A59" s="13"/>
      <c r="B59" s="15"/>
      <c r="C59" s="15"/>
      <c r="D59" s="15"/>
      <c r="E59" s="16"/>
      <c r="G59" s="13"/>
      <c r="H59" s="15"/>
      <c r="I59" s="15"/>
      <c r="J59" s="15"/>
      <c r="K59" s="16"/>
    </row>
    <row r="60" spans="1:11" x14ac:dyDescent="0.25">
      <c r="B60" s="17" t="s">
        <v>164</v>
      </c>
      <c r="C60" s="17"/>
      <c r="D60" s="17"/>
      <c r="E60" s="18"/>
      <c r="H60" s="17" t="s">
        <v>164</v>
      </c>
      <c r="I60" s="17"/>
      <c r="J60" s="17"/>
      <c r="K60" s="18"/>
    </row>
    <row r="61" spans="1:11" x14ac:dyDescent="0.25">
      <c r="A61" s="13" t="s">
        <v>128</v>
      </c>
      <c r="B61" s="11"/>
      <c r="C61" s="149"/>
      <c r="D61" s="149"/>
      <c r="E61" s="12"/>
      <c r="G61" s="13" t="s">
        <v>128</v>
      </c>
      <c r="H61" s="11"/>
      <c r="I61" s="149"/>
      <c r="J61" s="149"/>
      <c r="K61" s="12"/>
    </row>
    <row r="62" spans="1:11" x14ac:dyDescent="0.25">
      <c r="A62" s="14" t="s">
        <v>129</v>
      </c>
      <c r="B62" s="17"/>
      <c r="C62" s="17"/>
      <c r="D62" s="17"/>
      <c r="E62" s="18"/>
      <c r="G62" s="14" t="s">
        <v>129</v>
      </c>
      <c r="H62" s="17"/>
      <c r="I62" s="17"/>
      <c r="J62" s="17"/>
      <c r="K62" s="18"/>
    </row>
    <row r="63" spans="1:11" ht="15.75" thickBot="1" x14ac:dyDescent="0.3">
      <c r="A63" s="19"/>
      <c r="B63" s="20"/>
      <c r="C63" s="20" t="s">
        <v>130</v>
      </c>
      <c r="D63" s="21"/>
      <c r="E63" s="22"/>
      <c r="G63" s="19"/>
      <c r="H63" s="20"/>
      <c r="I63" s="20" t="s">
        <v>130</v>
      </c>
      <c r="J63" s="21"/>
      <c r="K63" s="22"/>
    </row>
  </sheetData>
  <mergeCells count="24">
    <mergeCell ref="A2:E2"/>
    <mergeCell ref="G2:K2"/>
    <mergeCell ref="A3:E3"/>
    <mergeCell ref="G3:K3"/>
    <mergeCell ref="C13:D13"/>
    <mergeCell ref="I13:J13"/>
    <mergeCell ref="A18:E18"/>
    <mergeCell ref="G18:K18"/>
    <mergeCell ref="A19:E19"/>
    <mergeCell ref="G19:K19"/>
    <mergeCell ref="C29:D29"/>
    <mergeCell ref="I29:J29"/>
    <mergeCell ref="A34:E34"/>
    <mergeCell ref="G34:K34"/>
    <mergeCell ref="A35:E35"/>
    <mergeCell ref="G35:K35"/>
    <mergeCell ref="C45:D45"/>
    <mergeCell ref="I45:J45"/>
    <mergeCell ref="A50:E50"/>
    <mergeCell ref="G50:K50"/>
    <mergeCell ref="A51:E51"/>
    <mergeCell ref="G51:K51"/>
    <mergeCell ref="C61:D61"/>
    <mergeCell ref="I61:J61"/>
  </mergeCells>
  <pageMargins left="0.25" right="0.25" top="0.25" bottom="0.25" header="0.3" footer="0.3"/>
  <pageSetup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workbookViewId="0"/>
  </sheetViews>
  <sheetFormatPr defaultRowHeight="15" x14ac:dyDescent="0.25"/>
  <cols>
    <col min="1" max="1" width="5.5703125" customWidth="1"/>
    <col min="2" max="2" width="22.5703125" bestFit="1" customWidth="1"/>
    <col min="3" max="3" width="22.5703125" customWidth="1"/>
    <col min="4" max="4" width="22.42578125" bestFit="1" customWidth="1"/>
    <col min="5" max="5" width="19.7109375" customWidth="1"/>
    <col min="6" max="6" width="20.7109375" customWidth="1"/>
    <col min="8" max="8" width="75.5703125" bestFit="1" customWidth="1"/>
  </cols>
  <sheetData>
    <row r="2" spans="1:8" ht="21.75" customHeight="1" x14ac:dyDescent="0.25">
      <c r="A2" s="150" t="s">
        <v>165</v>
      </c>
      <c r="B2" s="150"/>
      <c r="C2" s="150"/>
      <c r="D2" s="150"/>
      <c r="E2" s="150"/>
      <c r="F2" s="150"/>
      <c r="H2" s="97" t="s">
        <v>158</v>
      </c>
    </row>
    <row r="3" spans="1:8" x14ac:dyDescent="0.25">
      <c r="A3" t="s">
        <v>168</v>
      </c>
      <c r="H3" s="97" t="s">
        <v>175</v>
      </c>
    </row>
    <row r="4" spans="1:8" x14ac:dyDescent="0.25">
      <c r="A4" t="s">
        <v>169</v>
      </c>
      <c r="H4" s="97" t="s">
        <v>176</v>
      </c>
    </row>
    <row r="5" spans="1:8" x14ac:dyDescent="0.25">
      <c r="A5" t="s">
        <v>170</v>
      </c>
      <c r="H5" s="97" t="s">
        <v>177</v>
      </c>
    </row>
    <row r="6" spans="1:8" x14ac:dyDescent="0.25">
      <c r="H6" s="97" t="s">
        <v>178</v>
      </c>
    </row>
    <row r="7" spans="1:8" ht="21" customHeight="1" x14ac:dyDescent="0.25">
      <c r="A7" s="83" t="s">
        <v>166</v>
      </c>
      <c r="B7" s="83" t="s">
        <v>167</v>
      </c>
      <c r="C7" s="83" t="s">
        <v>171</v>
      </c>
      <c r="D7" s="83" t="s">
        <v>172</v>
      </c>
      <c r="E7" s="83" t="s">
        <v>173</v>
      </c>
      <c r="F7" s="83" t="s">
        <v>174</v>
      </c>
    </row>
    <row r="8" spans="1:8" x14ac:dyDescent="0.25">
      <c r="A8" s="79">
        <v>1</v>
      </c>
      <c r="B8" s="8"/>
      <c r="C8" s="8"/>
      <c r="D8" s="85"/>
      <c r="E8" s="8"/>
      <c r="F8" s="8"/>
    </row>
    <row r="9" spans="1:8" x14ac:dyDescent="0.25">
      <c r="A9" s="8">
        <v>2</v>
      </c>
      <c r="B9" s="8"/>
      <c r="C9" s="8"/>
      <c r="D9" s="85"/>
      <c r="E9" s="8"/>
      <c r="F9" s="8"/>
    </row>
    <row r="10" spans="1:8" x14ac:dyDescent="0.25">
      <c r="A10" s="8">
        <v>3</v>
      </c>
      <c r="B10" s="8"/>
      <c r="C10" s="8"/>
      <c r="D10" s="85"/>
      <c r="E10" s="8"/>
      <c r="F10" s="8"/>
    </row>
    <row r="11" spans="1:8" x14ac:dyDescent="0.25">
      <c r="A11" s="79">
        <v>4</v>
      </c>
      <c r="B11" s="8"/>
      <c r="C11" s="8"/>
      <c r="D11" s="85"/>
      <c r="E11" s="8"/>
      <c r="F11" s="8"/>
    </row>
    <row r="12" spans="1:8" x14ac:dyDescent="0.25">
      <c r="A12" s="8">
        <v>5</v>
      </c>
      <c r="B12" s="8"/>
      <c r="C12" s="8"/>
      <c r="D12" s="85"/>
      <c r="E12" s="8"/>
      <c r="F12" s="8"/>
    </row>
    <row r="13" spans="1:8" x14ac:dyDescent="0.25">
      <c r="A13" s="8">
        <v>6</v>
      </c>
      <c r="B13" s="8"/>
      <c r="C13" s="8"/>
      <c r="D13" s="85"/>
      <c r="E13" s="8"/>
      <c r="F13" s="8"/>
    </row>
    <row r="14" spans="1:8" x14ac:dyDescent="0.25">
      <c r="A14" s="79">
        <v>7</v>
      </c>
      <c r="B14" s="8"/>
      <c r="C14" s="8"/>
      <c r="D14" s="8"/>
      <c r="E14" s="8"/>
      <c r="F14" s="8"/>
    </row>
    <row r="15" spans="1:8" x14ac:dyDescent="0.25">
      <c r="A15" s="8">
        <v>8</v>
      </c>
      <c r="B15" s="8"/>
      <c r="C15" s="8"/>
      <c r="D15" s="8"/>
      <c r="E15" s="8"/>
      <c r="F15" s="8"/>
    </row>
    <row r="16" spans="1:8" x14ac:dyDescent="0.25">
      <c r="A16" s="8">
        <v>9</v>
      </c>
      <c r="B16" s="8"/>
      <c r="C16" s="8"/>
      <c r="D16" s="8"/>
      <c r="E16" s="8"/>
      <c r="F16" s="8"/>
    </row>
    <row r="17" spans="1:6" x14ac:dyDescent="0.25">
      <c r="A17" s="79">
        <v>10</v>
      </c>
      <c r="B17" s="8"/>
      <c r="C17" s="8"/>
      <c r="D17" s="8"/>
      <c r="E17" s="8"/>
      <c r="F17" s="8"/>
    </row>
    <row r="18" spans="1:6" x14ac:dyDescent="0.25">
      <c r="A18" s="8">
        <v>11</v>
      </c>
      <c r="B18" s="8"/>
      <c r="C18" s="8"/>
      <c r="D18" s="8"/>
      <c r="E18" s="8"/>
      <c r="F18" s="8"/>
    </row>
    <row r="19" spans="1:6" x14ac:dyDescent="0.25">
      <c r="A19" s="8">
        <v>12</v>
      </c>
      <c r="B19" s="8"/>
      <c r="C19" s="8"/>
      <c r="D19" s="8"/>
      <c r="E19" s="8"/>
      <c r="F19" s="8"/>
    </row>
    <row r="20" spans="1:6" x14ac:dyDescent="0.25">
      <c r="A20" s="79">
        <v>13</v>
      </c>
      <c r="B20" s="8"/>
      <c r="C20" s="8"/>
      <c r="D20" s="8"/>
      <c r="E20" s="8"/>
      <c r="F20" s="8"/>
    </row>
    <row r="21" spans="1:6" x14ac:dyDescent="0.25">
      <c r="A21" s="8">
        <v>14</v>
      </c>
      <c r="B21" s="8"/>
      <c r="C21" s="8"/>
      <c r="D21" s="8"/>
      <c r="E21" s="8"/>
      <c r="F21" s="8"/>
    </row>
    <row r="22" spans="1:6" x14ac:dyDescent="0.25">
      <c r="A22" s="8">
        <v>15</v>
      </c>
      <c r="B22" s="8"/>
      <c r="C22" s="8"/>
      <c r="D22" s="8"/>
      <c r="E22" s="8"/>
      <c r="F22" s="8"/>
    </row>
    <row r="23" spans="1:6" x14ac:dyDescent="0.25">
      <c r="A23" s="79">
        <v>16</v>
      </c>
      <c r="B23" s="8"/>
      <c r="C23" s="8"/>
      <c r="D23" s="8"/>
      <c r="E23" s="8"/>
      <c r="F23" s="8"/>
    </row>
    <row r="24" spans="1:6" x14ac:dyDescent="0.25">
      <c r="A24" s="8">
        <v>17</v>
      </c>
      <c r="B24" s="8"/>
      <c r="C24" s="8"/>
      <c r="D24" s="8"/>
      <c r="E24" s="8"/>
      <c r="F24" s="8"/>
    </row>
    <row r="25" spans="1:6" x14ac:dyDescent="0.25">
      <c r="A25" s="8">
        <v>18</v>
      </c>
      <c r="B25" s="8"/>
      <c r="C25" s="8"/>
      <c r="D25" s="8"/>
      <c r="E25" s="8"/>
      <c r="F25" s="8"/>
    </row>
    <row r="26" spans="1:6" x14ac:dyDescent="0.25">
      <c r="A26" s="79">
        <v>19</v>
      </c>
      <c r="B26" s="8"/>
      <c r="C26" s="8"/>
      <c r="D26" s="8"/>
      <c r="E26" s="8"/>
      <c r="F26" s="8"/>
    </row>
    <row r="27" spans="1:6" x14ac:dyDescent="0.25">
      <c r="A27" s="8">
        <v>20</v>
      </c>
      <c r="B27" s="8"/>
      <c r="C27" s="8"/>
      <c r="D27" s="8"/>
      <c r="E27" s="8"/>
      <c r="F27" s="8"/>
    </row>
    <row r="28" spans="1:6" x14ac:dyDescent="0.25">
      <c r="A28" s="8">
        <v>21</v>
      </c>
      <c r="B28" s="8"/>
      <c r="C28" s="8"/>
      <c r="D28" s="8"/>
      <c r="E28" s="8"/>
      <c r="F28" s="8"/>
    </row>
    <row r="29" spans="1:6" x14ac:dyDescent="0.25">
      <c r="A29" s="79">
        <v>22</v>
      </c>
      <c r="B29" s="8"/>
      <c r="C29" s="8"/>
      <c r="D29" s="8"/>
      <c r="E29" s="8"/>
      <c r="F29" s="8"/>
    </row>
    <row r="30" spans="1:6" x14ac:dyDescent="0.25">
      <c r="A30" s="8">
        <v>23</v>
      </c>
      <c r="B30" s="8"/>
      <c r="C30" s="8"/>
      <c r="D30" s="8"/>
      <c r="E30" s="8"/>
      <c r="F30" s="8"/>
    </row>
    <row r="31" spans="1:6" x14ac:dyDescent="0.25">
      <c r="A31" s="8">
        <v>24</v>
      </c>
      <c r="B31" s="8"/>
      <c r="C31" s="8"/>
      <c r="D31" s="8"/>
      <c r="E31" s="8"/>
      <c r="F31" s="8"/>
    </row>
    <row r="32" spans="1:6" x14ac:dyDescent="0.25">
      <c r="A32" s="79">
        <v>25</v>
      </c>
      <c r="B32" s="8"/>
      <c r="C32" s="8"/>
      <c r="D32" s="8"/>
      <c r="E32" s="8"/>
      <c r="F32" s="8"/>
    </row>
    <row r="33" spans="1:6" x14ac:dyDescent="0.25">
      <c r="A33" s="8">
        <v>26</v>
      </c>
      <c r="B33" s="8"/>
      <c r="C33" s="8"/>
      <c r="D33" s="8"/>
      <c r="E33" s="8"/>
      <c r="F33" s="8"/>
    </row>
    <row r="34" spans="1:6" x14ac:dyDescent="0.25">
      <c r="A34" s="8">
        <v>27</v>
      </c>
      <c r="B34" s="8"/>
      <c r="C34" s="8"/>
      <c r="D34" s="8"/>
      <c r="E34" s="8"/>
      <c r="F34" s="8"/>
    </row>
    <row r="35" spans="1:6" x14ac:dyDescent="0.25">
      <c r="A35" s="79">
        <v>28</v>
      </c>
      <c r="B35" s="8"/>
      <c r="C35" s="8"/>
      <c r="D35" s="8"/>
      <c r="E35" s="8"/>
      <c r="F35" s="8"/>
    </row>
    <row r="36" spans="1:6" x14ac:dyDescent="0.25">
      <c r="A36" s="8">
        <v>29</v>
      </c>
      <c r="B36" s="8"/>
      <c r="C36" s="8"/>
      <c r="D36" s="8"/>
      <c r="E36" s="8"/>
      <c r="F36" s="8"/>
    </row>
    <row r="37" spans="1:6" x14ac:dyDescent="0.25">
      <c r="A37" s="8">
        <v>30</v>
      </c>
      <c r="B37" s="8"/>
      <c r="C37" s="8"/>
      <c r="D37" s="8"/>
      <c r="E37" s="8"/>
      <c r="F37" s="8"/>
    </row>
    <row r="38" spans="1:6" x14ac:dyDescent="0.25">
      <c r="A38" s="79">
        <v>31</v>
      </c>
      <c r="B38" s="8"/>
      <c r="C38" s="8"/>
      <c r="D38" s="8"/>
      <c r="E38" s="8"/>
      <c r="F38" s="8"/>
    </row>
    <row r="39" spans="1:6" x14ac:dyDescent="0.25">
      <c r="A39" s="8">
        <v>32</v>
      </c>
      <c r="B39" s="8"/>
      <c r="C39" s="8"/>
      <c r="D39" s="8"/>
      <c r="E39" s="8"/>
      <c r="F39" s="8"/>
    </row>
    <row r="40" spans="1:6" x14ac:dyDescent="0.25">
      <c r="A40" s="8">
        <v>33</v>
      </c>
      <c r="B40" s="8"/>
      <c r="C40" s="8"/>
      <c r="D40" s="8"/>
      <c r="E40" s="8"/>
      <c r="F40" s="8"/>
    </row>
    <row r="41" spans="1:6" x14ac:dyDescent="0.25">
      <c r="A41" s="79">
        <v>34</v>
      </c>
      <c r="B41" s="8"/>
      <c r="C41" s="8"/>
      <c r="D41" s="8"/>
      <c r="E41" s="8"/>
      <c r="F41" s="8"/>
    </row>
    <row r="42" spans="1:6" x14ac:dyDescent="0.25">
      <c r="A42" s="8">
        <v>35</v>
      </c>
      <c r="B42" s="8"/>
      <c r="C42" s="8"/>
      <c r="D42" s="8"/>
      <c r="E42" s="8"/>
      <c r="F42" s="8"/>
    </row>
    <row r="43" spans="1:6" x14ac:dyDescent="0.25">
      <c r="A43" s="8">
        <v>36</v>
      </c>
      <c r="B43" s="8"/>
      <c r="C43" s="8"/>
      <c r="D43" s="8"/>
      <c r="E43" s="8"/>
      <c r="F43" s="8"/>
    </row>
    <row r="44" spans="1:6" x14ac:dyDescent="0.25">
      <c r="A44" s="79">
        <v>37</v>
      </c>
      <c r="B44" s="8"/>
      <c r="C44" s="8"/>
      <c r="D44" s="8"/>
      <c r="E44" s="8"/>
      <c r="F44" s="8"/>
    </row>
    <row r="45" spans="1:6" x14ac:dyDescent="0.25">
      <c r="A45" s="8" t="s">
        <v>131</v>
      </c>
      <c r="B45" s="8"/>
      <c r="C45" s="85"/>
      <c r="D45" s="85"/>
      <c r="E45" s="85">
        <f>SUM(E8:E32)</f>
        <v>0</v>
      </c>
      <c r="F45" s="8"/>
    </row>
    <row r="57" ht="9" customHeight="1" x14ac:dyDescent="0.25"/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workbookViewId="0"/>
  </sheetViews>
  <sheetFormatPr defaultRowHeight="15" x14ac:dyDescent="0.25"/>
  <cols>
    <col min="1" max="1" width="11.5703125" customWidth="1"/>
    <col min="2" max="2" width="22.5703125" bestFit="1" customWidth="1"/>
    <col min="3" max="3" width="22.5703125" customWidth="1"/>
    <col min="4" max="4" width="22.42578125" bestFit="1" customWidth="1"/>
    <col min="5" max="5" width="19.7109375" customWidth="1"/>
    <col min="6" max="6" width="20.7109375" customWidth="1"/>
    <col min="8" max="8" width="101.7109375" bestFit="1" customWidth="1"/>
  </cols>
  <sheetData>
    <row r="2" spans="1:8" x14ac:dyDescent="0.25">
      <c r="A2" s="151" t="s">
        <v>163</v>
      </c>
      <c r="B2" s="151"/>
      <c r="C2" s="151"/>
      <c r="D2" s="151"/>
      <c r="E2" s="151"/>
      <c r="F2" s="151"/>
      <c r="H2" s="97" t="s">
        <v>158</v>
      </c>
    </row>
    <row r="3" spans="1:8" x14ac:dyDescent="0.25">
      <c r="A3" t="s">
        <v>142</v>
      </c>
      <c r="B3" t="s">
        <v>157</v>
      </c>
      <c r="H3" s="97" t="s">
        <v>159</v>
      </c>
    </row>
    <row r="4" spans="1:8" x14ac:dyDescent="0.25">
      <c r="A4" t="s">
        <v>143</v>
      </c>
      <c r="B4" t="s">
        <v>157</v>
      </c>
      <c r="H4" s="97" t="s">
        <v>160</v>
      </c>
    </row>
    <row r="5" spans="1:8" x14ac:dyDescent="0.25">
      <c r="A5" t="s">
        <v>144</v>
      </c>
      <c r="B5" t="s">
        <v>157</v>
      </c>
      <c r="H5" s="97" t="s">
        <v>161</v>
      </c>
    </row>
    <row r="7" spans="1:8" ht="21" customHeight="1" x14ac:dyDescent="0.25">
      <c r="A7" s="83" t="s">
        <v>145</v>
      </c>
      <c r="B7" s="83" t="s">
        <v>148</v>
      </c>
      <c r="C7" s="83" t="s">
        <v>149</v>
      </c>
      <c r="D7" s="83" t="s">
        <v>150</v>
      </c>
      <c r="E7" s="83" t="s">
        <v>146</v>
      </c>
      <c r="F7" s="83" t="s">
        <v>147</v>
      </c>
    </row>
    <row r="8" spans="1:8" x14ac:dyDescent="0.25">
      <c r="A8" s="84">
        <v>44018</v>
      </c>
      <c r="B8" s="8" t="s">
        <v>151</v>
      </c>
      <c r="C8" s="8">
        <v>2</v>
      </c>
      <c r="D8" s="85">
        <v>20000</v>
      </c>
      <c r="E8" s="8">
        <v>50</v>
      </c>
      <c r="F8" s="8" t="s">
        <v>154</v>
      </c>
    </row>
    <row r="9" spans="1:8" x14ac:dyDescent="0.25">
      <c r="A9" s="8"/>
      <c r="B9" s="8" t="s">
        <v>152</v>
      </c>
      <c r="C9" s="8">
        <v>2</v>
      </c>
      <c r="D9" s="85">
        <v>20000</v>
      </c>
      <c r="E9" s="8"/>
      <c r="F9" s="8"/>
    </row>
    <row r="10" spans="1:8" x14ac:dyDescent="0.25">
      <c r="A10" s="8"/>
      <c r="B10" s="8" t="s">
        <v>153</v>
      </c>
      <c r="C10" s="8">
        <v>2</v>
      </c>
      <c r="D10" s="85">
        <v>20000</v>
      </c>
      <c r="E10" s="8"/>
      <c r="F10" s="8"/>
    </row>
    <row r="11" spans="1:8" x14ac:dyDescent="0.25">
      <c r="A11" s="8"/>
      <c r="B11" s="8" t="s">
        <v>155</v>
      </c>
      <c r="C11" s="8">
        <v>5</v>
      </c>
      <c r="D11" s="85">
        <v>25000</v>
      </c>
      <c r="E11" s="8"/>
      <c r="F11" s="8"/>
    </row>
    <row r="12" spans="1:8" x14ac:dyDescent="0.25">
      <c r="A12" s="84">
        <v>44020</v>
      </c>
      <c r="B12" s="8" t="s">
        <v>155</v>
      </c>
      <c r="C12" s="8">
        <v>10</v>
      </c>
      <c r="D12" s="85">
        <v>50000</v>
      </c>
      <c r="E12" s="8">
        <v>200</v>
      </c>
      <c r="F12" s="8" t="s">
        <v>156</v>
      </c>
    </row>
    <row r="13" spans="1:8" x14ac:dyDescent="0.25">
      <c r="A13" s="8"/>
      <c r="B13" s="8" t="s">
        <v>162</v>
      </c>
      <c r="C13" s="8">
        <v>2</v>
      </c>
      <c r="D13" s="85">
        <v>20000</v>
      </c>
      <c r="E13" s="8"/>
      <c r="F13" s="8"/>
    </row>
    <row r="14" spans="1:8" x14ac:dyDescent="0.25">
      <c r="A14" s="8"/>
      <c r="B14" s="8"/>
      <c r="C14" s="8"/>
      <c r="D14" s="8"/>
      <c r="E14" s="8"/>
      <c r="F14" s="8"/>
    </row>
    <row r="15" spans="1:8" x14ac:dyDescent="0.25">
      <c r="A15" s="8"/>
      <c r="B15" s="8"/>
      <c r="C15" s="8"/>
      <c r="D15" s="8"/>
      <c r="E15" s="8"/>
      <c r="F15" s="8"/>
    </row>
    <row r="16" spans="1:8" x14ac:dyDescent="0.25">
      <c r="A16" s="8"/>
      <c r="B16" s="8"/>
      <c r="C16" s="8"/>
      <c r="D16" s="8"/>
      <c r="E16" s="8"/>
      <c r="F16" s="8"/>
    </row>
    <row r="17" spans="1:6" x14ac:dyDescent="0.25">
      <c r="A17" s="8"/>
      <c r="B17" s="8"/>
      <c r="C17" s="8"/>
      <c r="D17" s="8"/>
      <c r="E17" s="8"/>
      <c r="F17" s="8"/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A19" s="8"/>
      <c r="B19" s="8"/>
      <c r="C19" s="8"/>
      <c r="D19" s="8"/>
      <c r="E19" s="8"/>
      <c r="F19" s="8"/>
    </row>
    <row r="20" spans="1:6" x14ac:dyDescent="0.25">
      <c r="A20" s="8"/>
      <c r="B20" s="8"/>
      <c r="C20" s="8"/>
      <c r="D20" s="8"/>
      <c r="E20" s="8"/>
      <c r="F20" s="8"/>
    </row>
    <row r="21" spans="1:6" x14ac:dyDescent="0.25">
      <c r="A21" s="8"/>
      <c r="B21" s="8"/>
      <c r="C21" s="8"/>
      <c r="D21" s="8"/>
      <c r="E21" s="8"/>
      <c r="F21" s="8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/>
      <c r="B23" s="8"/>
      <c r="C23" s="8"/>
      <c r="D23" s="8"/>
      <c r="E23" s="8"/>
      <c r="F23" s="8"/>
    </row>
    <row r="24" spans="1:6" x14ac:dyDescent="0.25">
      <c r="A24" s="8"/>
      <c r="B24" s="8"/>
      <c r="C24" s="8"/>
      <c r="D24" s="8"/>
      <c r="E24" s="8"/>
      <c r="F24" s="8"/>
    </row>
    <row r="25" spans="1:6" x14ac:dyDescent="0.25">
      <c r="A25" s="8"/>
      <c r="B25" s="8"/>
      <c r="C25" s="8"/>
      <c r="D25" s="8"/>
      <c r="E25" s="8"/>
      <c r="F25" s="8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8"/>
      <c r="B28" s="8"/>
      <c r="C28" s="8"/>
      <c r="D28" s="8"/>
      <c r="E28" s="8"/>
      <c r="F28" s="8"/>
    </row>
    <row r="29" spans="1:6" x14ac:dyDescent="0.25">
      <c r="A29" s="8"/>
      <c r="B29" s="8"/>
      <c r="C29" s="8"/>
      <c r="D29" s="8"/>
      <c r="E29" s="8"/>
      <c r="F29" s="8"/>
    </row>
    <row r="30" spans="1:6" x14ac:dyDescent="0.25">
      <c r="A30" s="8"/>
      <c r="B30" s="8"/>
      <c r="C30" s="8"/>
      <c r="D30" s="8"/>
      <c r="E30" s="8"/>
      <c r="F30" s="8"/>
    </row>
    <row r="31" spans="1:6" x14ac:dyDescent="0.25">
      <c r="A31" s="8"/>
      <c r="B31" s="8"/>
      <c r="C31" s="8"/>
      <c r="D31" s="8"/>
      <c r="E31" s="8"/>
      <c r="F31" s="8"/>
    </row>
    <row r="32" spans="1:6" x14ac:dyDescent="0.25">
      <c r="A32" s="8"/>
      <c r="B32" s="8"/>
      <c r="C32" s="8"/>
      <c r="D32" s="8"/>
      <c r="E32" s="8"/>
      <c r="F32" s="8"/>
    </row>
    <row r="33" spans="1:6" x14ac:dyDescent="0.25">
      <c r="A33" s="8" t="s">
        <v>131</v>
      </c>
      <c r="B33" s="8"/>
      <c r="C33" s="85">
        <f>SUM(C8:C32)</f>
        <v>23</v>
      </c>
      <c r="D33" s="85">
        <f t="shared" ref="D33:E33" si="0">SUM(D8:D32)</f>
        <v>155000</v>
      </c>
      <c r="E33" s="85">
        <f t="shared" si="0"/>
        <v>250</v>
      </c>
      <c r="F33" s="8"/>
    </row>
    <row r="45" spans="1:6" ht="9" customHeight="1" x14ac:dyDescent="0.25"/>
  </sheetData>
  <mergeCells count="1"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workbookViewId="0"/>
  </sheetViews>
  <sheetFormatPr defaultRowHeight="15" x14ac:dyDescent="0.25"/>
  <cols>
    <col min="1" max="1" width="14.28515625" bestFit="1" customWidth="1"/>
    <col min="2" max="2" width="6.85546875" style="6" customWidth="1"/>
    <col min="3" max="3" width="32.5703125" customWidth="1"/>
    <col min="4" max="4" width="17.28515625" bestFit="1" customWidth="1"/>
    <col min="5" max="5" width="21.140625" bestFit="1" customWidth="1"/>
    <col min="6" max="9" width="10.85546875" customWidth="1"/>
    <col min="10" max="10" width="10.85546875" bestFit="1" customWidth="1"/>
  </cols>
  <sheetData>
    <row r="2" spans="1:10" x14ac:dyDescent="0.25">
      <c r="C2" s="152" t="s">
        <v>120</v>
      </c>
      <c r="D2" s="152"/>
      <c r="E2" s="152"/>
      <c r="F2" s="152"/>
      <c r="G2" s="152"/>
    </row>
    <row r="3" spans="1:10" x14ac:dyDescent="0.25">
      <c r="A3" s="8"/>
      <c r="B3" s="8"/>
      <c r="C3" s="7" t="s">
        <v>133</v>
      </c>
      <c r="D3" s="8"/>
      <c r="E3" s="8"/>
      <c r="F3" s="8"/>
      <c r="G3" s="8"/>
      <c r="H3" s="8"/>
      <c r="I3" s="8"/>
      <c r="J3" s="8"/>
    </row>
    <row r="4" spans="1:10" x14ac:dyDescent="0.25">
      <c r="A4" s="7" t="s">
        <v>46</v>
      </c>
      <c r="B4" s="7" t="s">
        <v>0</v>
      </c>
      <c r="C4" s="8" t="s">
        <v>141</v>
      </c>
      <c r="D4" s="8" t="s">
        <v>135</v>
      </c>
      <c r="E4" s="8" t="s">
        <v>195</v>
      </c>
      <c r="F4" s="76" t="s">
        <v>136</v>
      </c>
      <c r="G4" s="78" t="s">
        <v>137</v>
      </c>
      <c r="H4" s="76" t="s">
        <v>138</v>
      </c>
      <c r="I4" s="78" t="s">
        <v>139</v>
      </c>
      <c r="J4" s="76" t="s">
        <v>140</v>
      </c>
    </row>
    <row r="5" spans="1:10" x14ac:dyDescent="0.25">
      <c r="A5" s="8" t="s">
        <v>53</v>
      </c>
      <c r="B5" s="8" t="s">
        <v>44</v>
      </c>
      <c r="C5" s="79">
        <v>3100</v>
      </c>
      <c r="D5" s="80">
        <v>15500000</v>
      </c>
      <c r="E5" s="100">
        <v>310000</v>
      </c>
      <c r="F5" s="80">
        <v>5310000</v>
      </c>
      <c r="G5" s="80">
        <v>3000000</v>
      </c>
      <c r="H5" s="80">
        <v>3000000</v>
      </c>
      <c r="I5" s="80">
        <v>2500000</v>
      </c>
      <c r="J5" s="80">
        <v>2000000</v>
      </c>
    </row>
    <row r="6" spans="1:10" x14ac:dyDescent="0.25">
      <c r="A6" s="8"/>
      <c r="B6" s="8" t="s">
        <v>37</v>
      </c>
      <c r="C6" s="79">
        <v>5000</v>
      </c>
      <c r="D6" s="80">
        <v>25000000</v>
      </c>
      <c r="E6" s="100">
        <v>500000</v>
      </c>
      <c r="F6" s="80">
        <v>5500000</v>
      </c>
      <c r="G6" s="80">
        <v>5000000</v>
      </c>
      <c r="H6" s="80">
        <v>5000000</v>
      </c>
      <c r="I6" s="80">
        <v>5000000</v>
      </c>
      <c r="J6" s="80">
        <v>5000000</v>
      </c>
    </row>
    <row r="7" spans="1:10" x14ac:dyDescent="0.25">
      <c r="A7" s="8"/>
      <c r="B7" s="8" t="s">
        <v>2</v>
      </c>
      <c r="C7" s="79">
        <v>6700</v>
      </c>
      <c r="D7" s="80">
        <v>33500000</v>
      </c>
      <c r="E7" s="100">
        <v>670000</v>
      </c>
      <c r="F7" s="80">
        <v>8670000</v>
      </c>
      <c r="G7" s="80">
        <v>5000000</v>
      </c>
      <c r="H7" s="80">
        <v>7500000</v>
      </c>
      <c r="I7" s="80">
        <v>7000000</v>
      </c>
      <c r="J7" s="80">
        <v>6000000</v>
      </c>
    </row>
    <row r="8" spans="1:10" x14ac:dyDescent="0.25">
      <c r="A8" s="8"/>
      <c r="B8" s="8" t="s">
        <v>29</v>
      </c>
      <c r="C8" s="79">
        <v>7500</v>
      </c>
      <c r="D8" s="80">
        <v>37500000</v>
      </c>
      <c r="E8" s="100">
        <v>750000</v>
      </c>
      <c r="F8" s="80">
        <v>10750000</v>
      </c>
      <c r="G8" s="80">
        <v>5000000</v>
      </c>
      <c r="H8" s="80">
        <v>10000000</v>
      </c>
      <c r="I8" s="80">
        <v>7500000</v>
      </c>
      <c r="J8" s="80">
        <v>5000000</v>
      </c>
    </row>
    <row r="9" spans="1:10" x14ac:dyDescent="0.25">
      <c r="A9" s="8"/>
      <c r="B9" s="8" t="s">
        <v>38</v>
      </c>
      <c r="C9" s="79">
        <v>5500</v>
      </c>
      <c r="D9" s="80">
        <v>27500000</v>
      </c>
      <c r="E9" s="100">
        <v>550000</v>
      </c>
      <c r="F9" s="80">
        <v>8550000</v>
      </c>
      <c r="G9" s="80">
        <v>5000000</v>
      </c>
      <c r="H9" s="80">
        <v>8000000</v>
      </c>
      <c r="I9" s="80">
        <v>4000000</v>
      </c>
      <c r="J9" s="80">
        <v>2500000</v>
      </c>
    </row>
    <row r="10" spans="1:10" x14ac:dyDescent="0.25">
      <c r="A10" s="8"/>
      <c r="B10" s="8" t="s">
        <v>33</v>
      </c>
      <c r="C10" s="79">
        <v>6300</v>
      </c>
      <c r="D10" s="80">
        <v>31500000</v>
      </c>
      <c r="E10" s="100">
        <v>630000</v>
      </c>
      <c r="F10" s="80">
        <v>10630000</v>
      </c>
      <c r="G10" s="80">
        <v>5000000</v>
      </c>
      <c r="H10" s="80">
        <v>10000000</v>
      </c>
      <c r="I10" s="80">
        <v>3500000</v>
      </c>
      <c r="J10" s="80">
        <v>3000000</v>
      </c>
    </row>
    <row r="11" spans="1:10" x14ac:dyDescent="0.25">
      <c r="A11" s="77" t="s">
        <v>134</v>
      </c>
      <c r="B11" s="77"/>
      <c r="C11" s="82">
        <v>34100</v>
      </c>
      <c r="D11" s="81">
        <v>170500000</v>
      </c>
      <c r="E11" s="106">
        <v>3410000</v>
      </c>
      <c r="F11" s="81">
        <v>49410000</v>
      </c>
      <c r="G11" s="81">
        <v>28000000</v>
      </c>
      <c r="H11" s="81">
        <v>43500000</v>
      </c>
      <c r="I11" s="81">
        <v>29500000</v>
      </c>
      <c r="J11" s="81">
        <v>23500000</v>
      </c>
    </row>
    <row r="12" spans="1:10" x14ac:dyDescent="0.25">
      <c r="A12" s="8" t="s">
        <v>5</v>
      </c>
      <c r="B12" s="8"/>
      <c r="C12" s="79">
        <v>34100</v>
      </c>
      <c r="D12" s="80">
        <v>170500000</v>
      </c>
      <c r="E12" s="100">
        <v>3410000</v>
      </c>
      <c r="F12" s="80">
        <v>49410000</v>
      </c>
      <c r="G12" s="80">
        <v>28000000</v>
      </c>
      <c r="H12" s="80">
        <v>43500000</v>
      </c>
      <c r="I12" s="80">
        <v>29500000</v>
      </c>
      <c r="J12" s="80">
        <v>23500000</v>
      </c>
    </row>
    <row r="13" spans="1:10" x14ac:dyDescent="0.25">
      <c r="B13"/>
    </row>
    <row r="14" spans="1:10" x14ac:dyDescent="0.25">
      <c r="B14"/>
    </row>
    <row r="15" spans="1:10" x14ac:dyDescent="0.25">
      <c r="B15"/>
    </row>
    <row r="16" spans="1:10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</sheetData>
  <mergeCells count="1">
    <mergeCell ref="C2:G2"/>
  </mergeCell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3"/>
  <sheetViews>
    <sheetView workbookViewId="0"/>
  </sheetViews>
  <sheetFormatPr defaultRowHeight="18" customHeight="1" x14ac:dyDescent="0.25"/>
  <cols>
    <col min="1" max="1" width="4" style="2" bestFit="1" customWidth="1"/>
    <col min="2" max="5" width="10.7109375" style="1" customWidth="1"/>
    <col min="6" max="6" width="15" style="3" bestFit="1" customWidth="1"/>
    <col min="7" max="7" width="155.5703125" style="4" hidden="1" customWidth="1"/>
    <col min="8" max="9" width="8.42578125" style="3" bestFit="1" customWidth="1"/>
    <col min="10" max="10" width="7.42578125" style="3" bestFit="1" customWidth="1"/>
    <col min="11" max="12" width="8.42578125" style="3" bestFit="1" customWidth="1"/>
    <col min="13" max="13" width="7.42578125" style="3" bestFit="1" customWidth="1"/>
    <col min="14" max="14" width="16.85546875" style="2" bestFit="1" customWidth="1"/>
    <col min="15" max="15" width="13.5703125" style="1" bestFit="1" customWidth="1"/>
    <col min="16" max="16" width="18.42578125" style="1" customWidth="1"/>
    <col min="17" max="17" width="7.7109375" style="5" customWidth="1"/>
    <col min="18" max="20" width="20.42578125" style="1" customWidth="1"/>
    <col min="21" max="24" width="15" style="1" bestFit="1" customWidth="1"/>
    <col min="25" max="25" width="11.140625" style="1" bestFit="1" customWidth="1"/>
    <col min="26" max="26" width="15" style="1" bestFit="1" customWidth="1"/>
    <col min="27" max="27" width="11.85546875" style="1" bestFit="1" customWidth="1"/>
    <col min="28" max="16384" width="9.140625" style="1"/>
  </cols>
  <sheetData>
    <row r="1" spans="1:27" s="24" customFormat="1" ht="18" customHeight="1" x14ac:dyDescent="0.3">
      <c r="A1" s="23"/>
      <c r="F1" s="25"/>
      <c r="G1" s="26"/>
      <c r="H1" s="154" t="s">
        <v>65</v>
      </c>
      <c r="I1" s="155"/>
      <c r="J1" s="155"/>
      <c r="K1" s="155"/>
      <c r="L1" s="155"/>
      <c r="M1" s="156"/>
      <c r="N1" s="23"/>
      <c r="U1" s="27"/>
      <c r="V1" s="27"/>
      <c r="W1" s="27"/>
      <c r="X1" s="27"/>
      <c r="Y1" s="27"/>
    </row>
    <row r="2" spans="1:27" s="34" customFormat="1" ht="18" customHeight="1" x14ac:dyDescent="0.25">
      <c r="A2" s="28" t="s">
        <v>64</v>
      </c>
      <c r="B2" s="29" t="s">
        <v>46</v>
      </c>
      <c r="C2" s="29" t="s">
        <v>0</v>
      </c>
      <c r="D2" s="29" t="s">
        <v>6</v>
      </c>
      <c r="E2" s="29" t="s">
        <v>32</v>
      </c>
      <c r="F2" s="30" t="s">
        <v>54</v>
      </c>
      <c r="G2" s="31" t="s">
        <v>1</v>
      </c>
      <c r="H2" s="32">
        <v>43897</v>
      </c>
      <c r="I2" s="32">
        <v>43899</v>
      </c>
      <c r="J2" s="32">
        <v>43900</v>
      </c>
      <c r="K2" s="32">
        <v>43901</v>
      </c>
      <c r="L2" s="32">
        <v>43903</v>
      </c>
      <c r="M2" s="32">
        <v>43904</v>
      </c>
      <c r="N2" s="33" t="s">
        <v>66</v>
      </c>
      <c r="O2" s="33" t="s">
        <v>67</v>
      </c>
      <c r="P2" s="33" t="s">
        <v>68</v>
      </c>
      <c r="Q2" s="33" t="s">
        <v>69</v>
      </c>
      <c r="R2" s="34" t="s">
        <v>114</v>
      </c>
      <c r="S2" s="34" t="s">
        <v>190</v>
      </c>
      <c r="T2" s="34" t="s">
        <v>191</v>
      </c>
      <c r="U2" s="75" t="s">
        <v>115</v>
      </c>
      <c r="V2" s="75" t="s">
        <v>116</v>
      </c>
      <c r="W2" s="75" t="s">
        <v>117</v>
      </c>
      <c r="X2" s="75" t="s">
        <v>118</v>
      </c>
      <c r="Y2" s="75" t="s">
        <v>119</v>
      </c>
      <c r="Z2" s="34" t="s">
        <v>131</v>
      </c>
    </row>
    <row r="3" spans="1:27" s="45" customFormat="1" ht="18" customHeight="1" x14ac:dyDescent="0.25">
      <c r="A3" s="35">
        <v>1</v>
      </c>
      <c r="B3" s="36" t="s">
        <v>193</v>
      </c>
      <c r="C3" s="37" t="s">
        <v>39</v>
      </c>
      <c r="D3" s="38">
        <v>2281</v>
      </c>
      <c r="E3" s="38">
        <v>9124</v>
      </c>
      <c r="F3" s="39">
        <v>9000</v>
      </c>
      <c r="G3" s="40" t="s">
        <v>71</v>
      </c>
      <c r="H3" s="39"/>
      <c r="I3" s="39"/>
      <c r="J3" s="39"/>
      <c r="K3" s="39"/>
      <c r="L3" s="39"/>
      <c r="M3" s="39"/>
      <c r="N3" s="41"/>
      <c r="O3" s="37"/>
      <c r="P3" s="42">
        <f>+F3</f>
        <v>9000</v>
      </c>
      <c r="Q3" s="42"/>
      <c r="R3" s="43">
        <f t="shared" ref="R3:R46" si="0">+P3*5000</f>
        <v>45000000</v>
      </c>
      <c r="S3" s="43">
        <f>P3*100</f>
        <v>900000</v>
      </c>
      <c r="T3" s="43">
        <f>R3+S3</f>
        <v>45900000</v>
      </c>
      <c r="U3" s="44">
        <v>15900000</v>
      </c>
      <c r="V3" s="44">
        <v>10000000</v>
      </c>
      <c r="W3" s="44">
        <v>10000000</v>
      </c>
      <c r="X3" s="44">
        <v>10000000</v>
      </c>
      <c r="Y3" s="44">
        <v>0</v>
      </c>
      <c r="Z3" s="44">
        <f>SUM(U3:Y3)</f>
        <v>45900000</v>
      </c>
      <c r="AA3" s="44"/>
    </row>
    <row r="4" spans="1:27" s="45" customFormat="1" ht="18" customHeight="1" x14ac:dyDescent="0.25">
      <c r="A4" s="35">
        <v>2</v>
      </c>
      <c r="B4" s="36" t="s">
        <v>47</v>
      </c>
      <c r="C4" s="37" t="s">
        <v>11</v>
      </c>
      <c r="D4" s="38">
        <v>383</v>
      </c>
      <c r="E4" s="38">
        <v>1532</v>
      </c>
      <c r="F4" s="39">
        <v>1500</v>
      </c>
      <c r="G4" s="46" t="s">
        <v>72</v>
      </c>
      <c r="H4" s="39"/>
      <c r="I4" s="39"/>
      <c r="J4" s="39"/>
      <c r="K4" s="39"/>
      <c r="L4" s="39"/>
      <c r="M4" s="39"/>
      <c r="N4" s="41"/>
      <c r="O4" s="37"/>
      <c r="P4" s="42">
        <f>+F4</f>
        <v>1500</v>
      </c>
      <c r="Q4" s="37"/>
      <c r="R4" s="43">
        <f t="shared" si="0"/>
        <v>7500000</v>
      </c>
      <c r="S4" s="43">
        <f t="shared" ref="S4:S46" si="1">P4*100</f>
        <v>150000</v>
      </c>
      <c r="T4" s="43">
        <f t="shared" ref="T4:T48" si="2">R4+S4</f>
        <v>7650000</v>
      </c>
      <c r="U4" s="44">
        <v>2650000</v>
      </c>
      <c r="V4" s="44">
        <v>2500000</v>
      </c>
      <c r="W4" s="44">
        <v>2500000</v>
      </c>
      <c r="X4" s="44">
        <v>0</v>
      </c>
      <c r="Y4" s="44">
        <v>0</v>
      </c>
      <c r="Z4" s="44">
        <f t="shared" ref="Z4:Z46" si="3">SUM(U4:Y4)</f>
        <v>7650000</v>
      </c>
      <c r="AA4" s="44"/>
    </row>
    <row r="5" spans="1:27" s="45" customFormat="1" ht="18" customHeight="1" x14ac:dyDescent="0.25">
      <c r="A5" s="35">
        <v>3</v>
      </c>
      <c r="B5" s="36" t="s">
        <v>47</v>
      </c>
      <c r="C5" s="37" t="s">
        <v>10</v>
      </c>
      <c r="D5" s="38">
        <v>922</v>
      </c>
      <c r="E5" s="38">
        <v>3688</v>
      </c>
      <c r="F5" s="39">
        <v>3600</v>
      </c>
      <c r="G5" s="46" t="s">
        <v>73</v>
      </c>
      <c r="H5" s="39"/>
      <c r="I5" s="39"/>
      <c r="J5" s="39"/>
      <c r="K5" s="39"/>
      <c r="L5" s="39"/>
      <c r="M5" s="39"/>
      <c r="N5" s="41"/>
      <c r="O5" s="37"/>
      <c r="P5" s="42">
        <f>+F5</f>
        <v>3600</v>
      </c>
      <c r="Q5" s="37"/>
      <c r="R5" s="43">
        <f t="shared" si="0"/>
        <v>18000000</v>
      </c>
      <c r="S5" s="43">
        <f t="shared" si="1"/>
        <v>360000</v>
      </c>
      <c r="T5" s="43">
        <f t="shared" si="2"/>
        <v>18360000</v>
      </c>
      <c r="U5" s="44">
        <v>5360000</v>
      </c>
      <c r="V5" s="44">
        <v>3000000</v>
      </c>
      <c r="W5" s="44">
        <v>4000000</v>
      </c>
      <c r="X5" s="44">
        <v>4000000</v>
      </c>
      <c r="Y5" s="44">
        <v>2000000</v>
      </c>
      <c r="Z5" s="44">
        <f t="shared" si="3"/>
        <v>18360000</v>
      </c>
      <c r="AA5" s="44"/>
    </row>
    <row r="6" spans="1:27" s="45" customFormat="1" ht="18" customHeight="1" x14ac:dyDescent="0.25">
      <c r="A6" s="35">
        <v>4</v>
      </c>
      <c r="B6" s="36" t="s">
        <v>47</v>
      </c>
      <c r="C6" s="47" t="s">
        <v>13</v>
      </c>
      <c r="D6" s="48">
        <v>1980</v>
      </c>
      <c r="E6" s="48">
        <v>7920</v>
      </c>
      <c r="F6" s="49">
        <v>7700</v>
      </c>
      <c r="G6" s="50" t="s">
        <v>74</v>
      </c>
      <c r="H6" s="51"/>
      <c r="I6" s="51">
        <v>7700</v>
      </c>
      <c r="J6" s="51"/>
      <c r="K6" s="51"/>
      <c r="L6" s="51"/>
      <c r="M6" s="51"/>
      <c r="N6" s="35" t="s">
        <v>105</v>
      </c>
      <c r="O6" s="52">
        <v>43900</v>
      </c>
      <c r="P6" s="53">
        <f t="shared" ref="P6:P15" si="4">+H6+I6+J6+K6+L6+M6</f>
        <v>7700</v>
      </c>
      <c r="Q6" s="54">
        <f t="shared" ref="Q6:Q16" si="5">+P6/F6</f>
        <v>1</v>
      </c>
      <c r="R6" s="43">
        <f t="shared" si="0"/>
        <v>38500000</v>
      </c>
      <c r="S6" s="43">
        <f t="shared" si="1"/>
        <v>770000</v>
      </c>
      <c r="T6" s="43">
        <f t="shared" si="2"/>
        <v>39270000</v>
      </c>
      <c r="U6" s="44">
        <v>15770000</v>
      </c>
      <c r="V6" s="44">
        <v>10000000</v>
      </c>
      <c r="W6" s="44">
        <v>5000000</v>
      </c>
      <c r="X6" s="44">
        <v>5000000</v>
      </c>
      <c r="Y6" s="44">
        <v>3500000</v>
      </c>
      <c r="Z6" s="44">
        <f t="shared" si="3"/>
        <v>39270000</v>
      </c>
      <c r="AA6" s="44"/>
    </row>
    <row r="7" spans="1:27" s="45" customFormat="1" ht="18" customHeight="1" x14ac:dyDescent="0.25">
      <c r="A7" s="35">
        <v>5</v>
      </c>
      <c r="B7" s="36" t="s">
        <v>47</v>
      </c>
      <c r="C7" s="47" t="s">
        <v>15</v>
      </c>
      <c r="D7" s="48">
        <v>1610</v>
      </c>
      <c r="E7" s="48">
        <v>6440</v>
      </c>
      <c r="F7" s="55">
        <v>6200</v>
      </c>
      <c r="G7" s="56" t="s">
        <v>75</v>
      </c>
      <c r="H7" s="51"/>
      <c r="I7" s="51">
        <v>6200</v>
      </c>
      <c r="J7" s="51"/>
      <c r="K7" s="51"/>
      <c r="L7" s="51"/>
      <c r="M7" s="51"/>
      <c r="N7" s="35" t="s">
        <v>107</v>
      </c>
      <c r="O7" s="52">
        <v>43902</v>
      </c>
      <c r="P7" s="53">
        <f t="shared" si="4"/>
        <v>6200</v>
      </c>
      <c r="Q7" s="54">
        <f t="shared" si="5"/>
        <v>1</v>
      </c>
      <c r="R7" s="43">
        <f t="shared" si="0"/>
        <v>31000000</v>
      </c>
      <c r="S7" s="43">
        <f t="shared" si="1"/>
        <v>620000</v>
      </c>
      <c r="T7" s="43">
        <f t="shared" si="2"/>
        <v>31620000</v>
      </c>
      <c r="U7" s="44">
        <v>8120000</v>
      </c>
      <c r="V7" s="44">
        <v>7500000</v>
      </c>
      <c r="W7" s="44">
        <v>7500000</v>
      </c>
      <c r="X7" s="44">
        <v>8500000</v>
      </c>
      <c r="Y7" s="44">
        <v>0</v>
      </c>
      <c r="Z7" s="44">
        <f t="shared" si="3"/>
        <v>31620000</v>
      </c>
      <c r="AA7" s="44"/>
    </row>
    <row r="8" spans="1:27" s="45" customFormat="1" ht="18" customHeight="1" x14ac:dyDescent="0.25">
      <c r="A8" s="35">
        <v>6</v>
      </c>
      <c r="B8" s="57" t="s">
        <v>48</v>
      </c>
      <c r="C8" s="47" t="s">
        <v>17</v>
      </c>
      <c r="D8" s="48">
        <v>1535</v>
      </c>
      <c r="E8" s="48">
        <v>6140</v>
      </c>
      <c r="F8" s="55">
        <v>6000</v>
      </c>
      <c r="G8" s="56" t="s">
        <v>76</v>
      </c>
      <c r="H8" s="51"/>
      <c r="I8" s="51">
        <v>6000</v>
      </c>
      <c r="J8" s="51"/>
      <c r="K8" s="51"/>
      <c r="L8" s="51"/>
      <c r="M8" s="51"/>
      <c r="N8" s="35" t="s">
        <v>108</v>
      </c>
      <c r="O8" s="52">
        <v>43901</v>
      </c>
      <c r="P8" s="53">
        <f t="shared" si="4"/>
        <v>6000</v>
      </c>
      <c r="Q8" s="54">
        <f t="shared" si="5"/>
        <v>1</v>
      </c>
      <c r="R8" s="43">
        <f t="shared" si="0"/>
        <v>30000000</v>
      </c>
      <c r="S8" s="43">
        <f t="shared" si="1"/>
        <v>600000</v>
      </c>
      <c r="T8" s="43">
        <f t="shared" si="2"/>
        <v>30600000</v>
      </c>
      <c r="U8" s="44">
        <v>8100000</v>
      </c>
      <c r="V8" s="44">
        <v>7000000</v>
      </c>
      <c r="W8" s="44">
        <v>6000000</v>
      </c>
      <c r="X8" s="44">
        <v>5000000</v>
      </c>
      <c r="Y8" s="44">
        <v>4500000</v>
      </c>
      <c r="Z8" s="44">
        <f t="shared" si="3"/>
        <v>30600000</v>
      </c>
      <c r="AA8" s="44"/>
    </row>
    <row r="9" spans="1:27" s="45" customFormat="1" ht="18" customHeight="1" x14ac:dyDescent="0.25">
      <c r="A9" s="35">
        <v>7</v>
      </c>
      <c r="B9" s="57" t="s">
        <v>48</v>
      </c>
      <c r="C9" s="47" t="s">
        <v>36</v>
      </c>
      <c r="D9" s="48">
        <v>135</v>
      </c>
      <c r="E9" s="48">
        <v>540</v>
      </c>
      <c r="F9" s="55">
        <v>500</v>
      </c>
      <c r="G9" s="56" t="s">
        <v>57</v>
      </c>
      <c r="H9" s="51"/>
      <c r="I9" s="51">
        <v>500</v>
      </c>
      <c r="J9" s="51"/>
      <c r="K9" s="51"/>
      <c r="L9" s="51"/>
      <c r="M9" s="51"/>
      <c r="N9" s="35" t="s">
        <v>109</v>
      </c>
      <c r="O9" s="52">
        <v>43903</v>
      </c>
      <c r="P9" s="53">
        <f t="shared" si="4"/>
        <v>500</v>
      </c>
      <c r="Q9" s="54">
        <f t="shared" si="5"/>
        <v>1</v>
      </c>
      <c r="R9" s="43">
        <f t="shared" si="0"/>
        <v>2500000</v>
      </c>
      <c r="S9" s="43">
        <f t="shared" si="1"/>
        <v>50000</v>
      </c>
      <c r="T9" s="43">
        <f t="shared" si="2"/>
        <v>2550000</v>
      </c>
      <c r="U9" s="44">
        <v>50000</v>
      </c>
      <c r="V9" s="44">
        <v>2500000</v>
      </c>
      <c r="W9" s="44">
        <v>0</v>
      </c>
      <c r="X9" s="44">
        <v>0</v>
      </c>
      <c r="Y9" s="44">
        <v>0</v>
      </c>
      <c r="Z9" s="44">
        <f t="shared" si="3"/>
        <v>2550000</v>
      </c>
      <c r="AA9" s="44"/>
    </row>
    <row r="10" spans="1:27" s="45" customFormat="1" ht="18" customHeight="1" x14ac:dyDescent="0.25">
      <c r="A10" s="35">
        <v>8</v>
      </c>
      <c r="B10" s="57" t="s">
        <v>48</v>
      </c>
      <c r="C10" s="47" t="s">
        <v>18</v>
      </c>
      <c r="D10" s="48">
        <v>494</v>
      </c>
      <c r="E10" s="48">
        <v>1976</v>
      </c>
      <c r="F10" s="55">
        <v>1700</v>
      </c>
      <c r="G10" s="56" t="s">
        <v>77</v>
      </c>
      <c r="H10" s="51">
        <v>1700</v>
      </c>
      <c r="I10" s="51"/>
      <c r="J10" s="51"/>
      <c r="K10" s="51"/>
      <c r="L10" s="51"/>
      <c r="M10" s="51"/>
      <c r="N10" s="35"/>
      <c r="O10" s="58"/>
      <c r="P10" s="53">
        <f t="shared" si="4"/>
        <v>1700</v>
      </c>
      <c r="Q10" s="54">
        <f t="shared" si="5"/>
        <v>1</v>
      </c>
      <c r="R10" s="43">
        <f t="shared" si="0"/>
        <v>8500000</v>
      </c>
      <c r="S10" s="43">
        <f t="shared" si="1"/>
        <v>170000</v>
      </c>
      <c r="T10" s="43">
        <f t="shared" si="2"/>
        <v>8670000</v>
      </c>
      <c r="U10" s="44">
        <v>3170000</v>
      </c>
      <c r="V10" s="44">
        <v>2500000</v>
      </c>
      <c r="W10" s="44">
        <v>2000000</v>
      </c>
      <c r="X10" s="44">
        <v>1000000</v>
      </c>
      <c r="Y10" s="44">
        <v>0</v>
      </c>
      <c r="Z10" s="44">
        <f t="shared" si="3"/>
        <v>8670000</v>
      </c>
      <c r="AA10" s="44"/>
    </row>
    <row r="11" spans="1:27" s="45" customFormat="1" ht="18" customHeight="1" x14ac:dyDescent="0.25">
      <c r="A11" s="35">
        <v>9</v>
      </c>
      <c r="B11" s="57" t="s">
        <v>48</v>
      </c>
      <c r="C11" s="47" t="s">
        <v>16</v>
      </c>
      <c r="D11" s="48">
        <v>650</v>
      </c>
      <c r="E11" s="48">
        <v>2600</v>
      </c>
      <c r="F11" s="55">
        <v>2500</v>
      </c>
      <c r="G11" s="56" t="s">
        <v>78</v>
      </c>
      <c r="H11" s="51"/>
      <c r="I11" s="51"/>
      <c r="J11" s="51"/>
      <c r="K11" s="51">
        <v>2500</v>
      </c>
      <c r="L11" s="51"/>
      <c r="M11" s="51"/>
      <c r="N11" s="35" t="s">
        <v>112</v>
      </c>
      <c r="O11" s="52">
        <v>43903</v>
      </c>
      <c r="P11" s="53">
        <f t="shared" si="4"/>
        <v>2500</v>
      </c>
      <c r="Q11" s="54">
        <f t="shared" si="5"/>
        <v>1</v>
      </c>
      <c r="R11" s="43">
        <f t="shared" si="0"/>
        <v>12500000</v>
      </c>
      <c r="S11" s="43">
        <f t="shared" si="1"/>
        <v>250000</v>
      </c>
      <c r="T11" s="43">
        <f t="shared" si="2"/>
        <v>12750000</v>
      </c>
      <c r="U11" s="44">
        <v>4250000</v>
      </c>
      <c r="V11" s="44">
        <v>3000000</v>
      </c>
      <c r="W11" s="44">
        <v>3000000</v>
      </c>
      <c r="X11" s="44">
        <v>2500000</v>
      </c>
      <c r="Y11" s="44">
        <v>0</v>
      </c>
      <c r="Z11" s="44">
        <f t="shared" si="3"/>
        <v>12750000</v>
      </c>
      <c r="AA11" s="44"/>
    </row>
    <row r="12" spans="1:27" s="45" customFormat="1" ht="18" customHeight="1" x14ac:dyDescent="0.25">
      <c r="A12" s="35">
        <v>10</v>
      </c>
      <c r="B12" s="57" t="s">
        <v>52</v>
      </c>
      <c r="C12" s="47" t="s">
        <v>45</v>
      </c>
      <c r="D12" s="48">
        <v>245</v>
      </c>
      <c r="E12" s="48">
        <v>980</v>
      </c>
      <c r="F12" s="55">
        <v>800</v>
      </c>
      <c r="G12" s="56" t="s">
        <v>79</v>
      </c>
      <c r="H12" s="51"/>
      <c r="I12" s="51"/>
      <c r="J12" s="51"/>
      <c r="K12" s="51">
        <v>800</v>
      </c>
      <c r="L12" s="51"/>
      <c r="M12" s="51"/>
      <c r="N12" s="35"/>
      <c r="O12" s="58"/>
      <c r="P12" s="53">
        <f t="shared" si="4"/>
        <v>800</v>
      </c>
      <c r="Q12" s="54">
        <f t="shared" si="5"/>
        <v>1</v>
      </c>
      <c r="R12" s="43">
        <f t="shared" si="0"/>
        <v>4000000</v>
      </c>
      <c r="S12" s="43">
        <f t="shared" si="1"/>
        <v>80000</v>
      </c>
      <c r="T12" s="43">
        <f t="shared" si="2"/>
        <v>4080000</v>
      </c>
      <c r="U12" s="44">
        <v>2080000</v>
      </c>
      <c r="V12" s="44">
        <v>0</v>
      </c>
      <c r="W12" s="44">
        <v>1000000</v>
      </c>
      <c r="X12" s="44">
        <v>1000000</v>
      </c>
      <c r="Y12" s="44"/>
      <c r="Z12" s="44">
        <f t="shared" si="3"/>
        <v>4080000</v>
      </c>
      <c r="AA12" s="44"/>
    </row>
    <row r="13" spans="1:27" s="45" customFormat="1" ht="18" customHeight="1" x14ac:dyDescent="0.25">
      <c r="A13" s="35">
        <v>11</v>
      </c>
      <c r="B13" s="57" t="s">
        <v>52</v>
      </c>
      <c r="C13" s="47" t="s">
        <v>35</v>
      </c>
      <c r="D13" s="48">
        <v>487</v>
      </c>
      <c r="E13" s="48">
        <v>1948</v>
      </c>
      <c r="F13" s="55">
        <v>1700</v>
      </c>
      <c r="G13" s="56" t="s">
        <v>80</v>
      </c>
      <c r="H13" s="51"/>
      <c r="I13" s="51"/>
      <c r="J13" s="51"/>
      <c r="K13" s="51">
        <v>1700</v>
      </c>
      <c r="L13" s="51"/>
      <c r="M13" s="51"/>
      <c r="N13" s="35"/>
      <c r="O13" s="58"/>
      <c r="P13" s="53">
        <f t="shared" si="4"/>
        <v>1700</v>
      </c>
      <c r="Q13" s="54">
        <f t="shared" si="5"/>
        <v>1</v>
      </c>
      <c r="R13" s="43">
        <f t="shared" si="0"/>
        <v>8500000</v>
      </c>
      <c r="S13" s="43">
        <f t="shared" si="1"/>
        <v>170000</v>
      </c>
      <c r="T13" s="43">
        <f t="shared" si="2"/>
        <v>8670000</v>
      </c>
      <c r="U13" s="44">
        <v>3170000</v>
      </c>
      <c r="V13" s="44">
        <v>0</v>
      </c>
      <c r="W13" s="44">
        <v>2500000</v>
      </c>
      <c r="X13" s="44">
        <v>2000000</v>
      </c>
      <c r="Y13" s="44">
        <v>1000000</v>
      </c>
      <c r="Z13" s="44">
        <f t="shared" si="3"/>
        <v>8670000</v>
      </c>
      <c r="AA13" s="44"/>
    </row>
    <row r="14" spans="1:27" s="45" customFormat="1" ht="18" customHeight="1" x14ac:dyDescent="0.25">
      <c r="A14" s="35">
        <v>12</v>
      </c>
      <c r="B14" s="57" t="s">
        <v>52</v>
      </c>
      <c r="C14" s="47" t="s">
        <v>27</v>
      </c>
      <c r="D14" s="48">
        <v>225</v>
      </c>
      <c r="E14" s="48">
        <v>900</v>
      </c>
      <c r="F14" s="55">
        <v>800</v>
      </c>
      <c r="G14" s="56" t="s">
        <v>81</v>
      </c>
      <c r="H14" s="51">
        <v>800</v>
      </c>
      <c r="I14" s="51"/>
      <c r="J14" s="51"/>
      <c r="K14" s="51"/>
      <c r="L14" s="51"/>
      <c r="M14" s="51"/>
      <c r="N14" s="35"/>
      <c r="O14" s="58"/>
      <c r="P14" s="53">
        <f t="shared" si="4"/>
        <v>800</v>
      </c>
      <c r="Q14" s="54">
        <f t="shared" si="5"/>
        <v>1</v>
      </c>
      <c r="R14" s="43">
        <f t="shared" si="0"/>
        <v>4000000</v>
      </c>
      <c r="S14" s="43">
        <f t="shared" si="1"/>
        <v>80000</v>
      </c>
      <c r="T14" s="43">
        <f t="shared" si="2"/>
        <v>4080000</v>
      </c>
      <c r="U14" s="44">
        <v>2080000</v>
      </c>
      <c r="V14" s="44">
        <v>0</v>
      </c>
      <c r="W14" s="44">
        <v>1000000</v>
      </c>
      <c r="X14" s="44">
        <v>1000000</v>
      </c>
      <c r="Y14" s="44">
        <v>0</v>
      </c>
      <c r="Z14" s="44">
        <f t="shared" si="3"/>
        <v>4080000</v>
      </c>
      <c r="AA14" s="44"/>
    </row>
    <row r="15" spans="1:27" s="45" customFormat="1" ht="18" customHeight="1" x14ac:dyDescent="0.25">
      <c r="A15" s="35">
        <v>13</v>
      </c>
      <c r="B15" s="57" t="s">
        <v>52</v>
      </c>
      <c r="C15" s="59" t="s">
        <v>56</v>
      </c>
      <c r="D15" s="60">
        <v>287</v>
      </c>
      <c r="E15" s="60">
        <v>1148</v>
      </c>
      <c r="F15" s="49">
        <v>1000</v>
      </c>
      <c r="G15" s="56" t="s">
        <v>60</v>
      </c>
      <c r="H15" s="51"/>
      <c r="I15" s="51"/>
      <c r="J15" s="51"/>
      <c r="K15" s="51">
        <v>1000</v>
      </c>
      <c r="L15" s="51"/>
      <c r="M15" s="51"/>
      <c r="N15" s="35"/>
      <c r="O15" s="58"/>
      <c r="P15" s="53">
        <f t="shared" si="4"/>
        <v>1000</v>
      </c>
      <c r="Q15" s="54">
        <f t="shared" si="5"/>
        <v>1</v>
      </c>
      <c r="R15" s="43">
        <f t="shared" si="0"/>
        <v>5000000</v>
      </c>
      <c r="S15" s="43">
        <f t="shared" si="1"/>
        <v>100000</v>
      </c>
      <c r="T15" s="43">
        <f t="shared" si="2"/>
        <v>5100000</v>
      </c>
      <c r="U15" s="44">
        <v>2100000</v>
      </c>
      <c r="V15" s="44">
        <v>0</v>
      </c>
      <c r="W15" s="44">
        <v>1500000</v>
      </c>
      <c r="X15" s="44">
        <v>1500000</v>
      </c>
      <c r="Y15" s="44"/>
      <c r="Z15" s="44">
        <f t="shared" si="3"/>
        <v>5100000</v>
      </c>
      <c r="AA15" s="44"/>
    </row>
    <row r="16" spans="1:27" s="45" customFormat="1" ht="18" customHeight="1" x14ac:dyDescent="0.25">
      <c r="A16" s="35">
        <v>14</v>
      </c>
      <c r="B16" s="36" t="s">
        <v>52</v>
      </c>
      <c r="C16" s="37" t="s">
        <v>23</v>
      </c>
      <c r="D16" s="38">
        <v>1292</v>
      </c>
      <c r="E16" s="38">
        <v>5168</v>
      </c>
      <c r="F16" s="39">
        <v>5000</v>
      </c>
      <c r="G16" s="61" t="s">
        <v>99</v>
      </c>
      <c r="H16" s="39"/>
      <c r="I16" s="39"/>
      <c r="J16" s="39"/>
      <c r="K16" s="39"/>
      <c r="L16" s="39"/>
      <c r="M16" s="39"/>
      <c r="N16" s="41"/>
      <c r="O16" s="37"/>
      <c r="P16" s="42">
        <f t="shared" ref="P16:P23" si="6">+F16</f>
        <v>5000</v>
      </c>
      <c r="Q16" s="37">
        <f t="shared" si="5"/>
        <v>1</v>
      </c>
      <c r="R16" s="43">
        <f t="shared" si="0"/>
        <v>25000000</v>
      </c>
      <c r="S16" s="43">
        <f t="shared" si="1"/>
        <v>500000</v>
      </c>
      <c r="T16" s="43">
        <f t="shared" si="2"/>
        <v>25500000</v>
      </c>
      <c r="U16" s="44">
        <v>7500000</v>
      </c>
      <c r="V16" s="44">
        <v>5000000</v>
      </c>
      <c r="W16" s="44">
        <v>6000000</v>
      </c>
      <c r="X16" s="44">
        <v>4000000</v>
      </c>
      <c r="Y16" s="44">
        <v>3000000</v>
      </c>
      <c r="Z16" s="44">
        <f t="shared" si="3"/>
        <v>25500000</v>
      </c>
      <c r="AA16" s="44"/>
    </row>
    <row r="17" spans="1:27" s="45" customFormat="1" ht="18" customHeight="1" x14ac:dyDescent="0.25">
      <c r="A17" s="35">
        <v>15</v>
      </c>
      <c r="B17" s="36" t="s">
        <v>52</v>
      </c>
      <c r="C17" s="37" t="s">
        <v>8</v>
      </c>
      <c r="D17" s="38">
        <v>861</v>
      </c>
      <c r="E17" s="38">
        <v>3444</v>
      </c>
      <c r="F17" s="39">
        <v>3200</v>
      </c>
      <c r="G17" s="61" t="s">
        <v>100</v>
      </c>
      <c r="H17" s="39"/>
      <c r="I17" s="39"/>
      <c r="J17" s="39"/>
      <c r="K17" s="39"/>
      <c r="L17" s="39"/>
      <c r="M17" s="39"/>
      <c r="N17" s="41"/>
      <c r="O17" s="37"/>
      <c r="P17" s="42">
        <f t="shared" si="6"/>
        <v>3200</v>
      </c>
      <c r="Q17" s="37"/>
      <c r="R17" s="43">
        <f t="shared" si="0"/>
        <v>16000000</v>
      </c>
      <c r="S17" s="43">
        <f t="shared" si="1"/>
        <v>320000</v>
      </c>
      <c r="T17" s="43">
        <f t="shared" si="2"/>
        <v>16320000</v>
      </c>
      <c r="U17" s="44">
        <v>4320000</v>
      </c>
      <c r="V17" s="44">
        <v>4000000</v>
      </c>
      <c r="W17" s="44">
        <v>4000000</v>
      </c>
      <c r="X17" s="44">
        <v>4000000</v>
      </c>
      <c r="Y17" s="44">
        <v>0</v>
      </c>
      <c r="Z17" s="44">
        <f t="shared" si="3"/>
        <v>16320000</v>
      </c>
      <c r="AA17" s="44"/>
    </row>
    <row r="18" spans="1:27" s="45" customFormat="1" ht="18" customHeight="1" x14ac:dyDescent="0.25">
      <c r="A18" s="35">
        <v>16</v>
      </c>
      <c r="B18" s="36" t="s">
        <v>52</v>
      </c>
      <c r="C18" s="37" t="s">
        <v>3</v>
      </c>
      <c r="D18" s="38">
        <v>660</v>
      </c>
      <c r="E18" s="38">
        <v>2640</v>
      </c>
      <c r="F18" s="39">
        <v>2500</v>
      </c>
      <c r="G18" s="61" t="s">
        <v>101</v>
      </c>
      <c r="H18" s="39"/>
      <c r="I18" s="39"/>
      <c r="J18" s="39"/>
      <c r="K18" s="39"/>
      <c r="L18" s="39"/>
      <c r="M18" s="39"/>
      <c r="N18" s="41"/>
      <c r="O18" s="37"/>
      <c r="P18" s="42">
        <f t="shared" si="6"/>
        <v>2500</v>
      </c>
      <c r="Q18" s="37"/>
      <c r="R18" s="43">
        <f t="shared" si="0"/>
        <v>12500000</v>
      </c>
      <c r="S18" s="43">
        <f t="shared" si="1"/>
        <v>250000</v>
      </c>
      <c r="T18" s="43">
        <f t="shared" si="2"/>
        <v>12750000</v>
      </c>
      <c r="U18" s="44">
        <v>3750000</v>
      </c>
      <c r="V18" s="44">
        <v>2000000</v>
      </c>
      <c r="W18" s="44">
        <v>2500000</v>
      </c>
      <c r="X18" s="44">
        <v>2500000</v>
      </c>
      <c r="Y18" s="44">
        <v>2000000</v>
      </c>
      <c r="Z18" s="44">
        <f t="shared" si="3"/>
        <v>12750000</v>
      </c>
      <c r="AA18" s="44"/>
    </row>
    <row r="19" spans="1:27" s="45" customFormat="1" ht="18" customHeight="1" x14ac:dyDescent="0.25">
      <c r="A19" s="35">
        <v>17</v>
      </c>
      <c r="B19" s="36" t="s">
        <v>52</v>
      </c>
      <c r="C19" s="37" t="s">
        <v>9</v>
      </c>
      <c r="D19" s="38">
        <v>762</v>
      </c>
      <c r="E19" s="38">
        <v>3048</v>
      </c>
      <c r="F19" s="39">
        <v>2800</v>
      </c>
      <c r="G19" s="61" t="s">
        <v>100</v>
      </c>
      <c r="H19" s="39"/>
      <c r="I19" s="39"/>
      <c r="J19" s="39"/>
      <c r="K19" s="39"/>
      <c r="L19" s="39"/>
      <c r="M19" s="39"/>
      <c r="N19" s="41"/>
      <c r="O19" s="37"/>
      <c r="P19" s="42">
        <f t="shared" si="6"/>
        <v>2800</v>
      </c>
      <c r="Q19" s="37"/>
      <c r="R19" s="43">
        <f t="shared" si="0"/>
        <v>14000000</v>
      </c>
      <c r="S19" s="43">
        <f t="shared" si="1"/>
        <v>280000</v>
      </c>
      <c r="T19" s="43">
        <f t="shared" si="2"/>
        <v>14280000</v>
      </c>
      <c r="U19" s="44">
        <v>4280000</v>
      </c>
      <c r="V19" s="44">
        <v>4000000</v>
      </c>
      <c r="W19" s="44">
        <v>4000000</v>
      </c>
      <c r="X19" s="44">
        <v>2000000</v>
      </c>
      <c r="Y19" s="44"/>
      <c r="Z19" s="44">
        <f t="shared" si="3"/>
        <v>14280000</v>
      </c>
      <c r="AA19" s="44"/>
    </row>
    <row r="20" spans="1:27" s="45" customFormat="1" ht="18" customHeight="1" x14ac:dyDescent="0.25">
      <c r="A20" s="35">
        <v>18</v>
      </c>
      <c r="B20" s="36" t="s">
        <v>52</v>
      </c>
      <c r="C20" s="37" t="s">
        <v>26</v>
      </c>
      <c r="D20" s="38">
        <v>724</v>
      </c>
      <c r="E20" s="38">
        <v>2896</v>
      </c>
      <c r="F20" s="39">
        <v>2600</v>
      </c>
      <c r="G20" s="61" t="s">
        <v>102</v>
      </c>
      <c r="H20" s="39"/>
      <c r="I20" s="39"/>
      <c r="J20" s="39"/>
      <c r="K20" s="39"/>
      <c r="L20" s="39"/>
      <c r="M20" s="39"/>
      <c r="N20" s="41"/>
      <c r="O20" s="37"/>
      <c r="P20" s="42">
        <f t="shared" si="6"/>
        <v>2600</v>
      </c>
      <c r="Q20" s="37"/>
      <c r="R20" s="43">
        <f t="shared" si="0"/>
        <v>13000000</v>
      </c>
      <c r="S20" s="43">
        <f t="shared" si="1"/>
        <v>260000</v>
      </c>
      <c r="T20" s="43">
        <f t="shared" si="2"/>
        <v>13260000</v>
      </c>
      <c r="U20" s="44">
        <v>3260000</v>
      </c>
      <c r="V20" s="44">
        <v>2500000</v>
      </c>
      <c r="W20" s="44">
        <v>2500000</v>
      </c>
      <c r="X20" s="44">
        <v>2500000</v>
      </c>
      <c r="Y20" s="44">
        <v>2500000</v>
      </c>
      <c r="Z20" s="44">
        <f t="shared" si="3"/>
        <v>13260000</v>
      </c>
      <c r="AA20" s="44"/>
    </row>
    <row r="21" spans="1:27" s="45" customFormat="1" ht="18" customHeight="1" x14ac:dyDescent="0.25">
      <c r="A21" s="35">
        <v>19</v>
      </c>
      <c r="B21" s="36" t="s">
        <v>52</v>
      </c>
      <c r="C21" s="37" t="s">
        <v>40</v>
      </c>
      <c r="D21" s="38">
        <v>730</v>
      </c>
      <c r="E21" s="38">
        <v>2920</v>
      </c>
      <c r="F21" s="39">
        <v>2600</v>
      </c>
      <c r="G21" s="61" t="s">
        <v>103</v>
      </c>
      <c r="H21" s="39"/>
      <c r="I21" s="39"/>
      <c r="J21" s="39"/>
      <c r="K21" s="39"/>
      <c r="L21" s="39"/>
      <c r="M21" s="39"/>
      <c r="N21" s="41"/>
      <c r="O21" s="37"/>
      <c r="P21" s="42">
        <f t="shared" si="6"/>
        <v>2600</v>
      </c>
      <c r="Q21" s="37"/>
      <c r="R21" s="43">
        <f t="shared" si="0"/>
        <v>13000000</v>
      </c>
      <c r="S21" s="43">
        <f t="shared" si="1"/>
        <v>260000</v>
      </c>
      <c r="T21" s="43">
        <f t="shared" si="2"/>
        <v>13260000</v>
      </c>
      <c r="U21" s="44">
        <v>3260000</v>
      </c>
      <c r="V21" s="44">
        <v>2500000</v>
      </c>
      <c r="W21" s="44">
        <v>2500000</v>
      </c>
      <c r="X21" s="44">
        <v>2500000</v>
      </c>
      <c r="Y21" s="44">
        <v>2500000</v>
      </c>
      <c r="Z21" s="44">
        <f t="shared" si="3"/>
        <v>13260000</v>
      </c>
      <c r="AA21" s="44"/>
    </row>
    <row r="22" spans="1:27" s="45" customFormat="1" ht="18" customHeight="1" x14ac:dyDescent="0.25">
      <c r="A22" s="35">
        <v>20</v>
      </c>
      <c r="B22" s="36" t="s">
        <v>52</v>
      </c>
      <c r="C22" s="37" t="s">
        <v>22</v>
      </c>
      <c r="D22" s="38">
        <v>555</v>
      </c>
      <c r="E22" s="38">
        <v>2220</v>
      </c>
      <c r="F22" s="39">
        <v>2000</v>
      </c>
      <c r="G22" s="61" t="s">
        <v>104</v>
      </c>
      <c r="H22" s="39"/>
      <c r="I22" s="39"/>
      <c r="J22" s="39"/>
      <c r="K22" s="39"/>
      <c r="L22" s="39"/>
      <c r="M22" s="39"/>
      <c r="N22" s="41"/>
      <c r="O22" s="37"/>
      <c r="P22" s="42">
        <f t="shared" si="6"/>
        <v>2000</v>
      </c>
      <c r="Q22" s="37"/>
      <c r="R22" s="43">
        <f t="shared" si="0"/>
        <v>10000000</v>
      </c>
      <c r="S22" s="43">
        <f t="shared" si="1"/>
        <v>200000</v>
      </c>
      <c r="T22" s="43">
        <f t="shared" si="2"/>
        <v>10200000</v>
      </c>
      <c r="U22" s="44">
        <v>4200000</v>
      </c>
      <c r="V22" s="44">
        <v>0</v>
      </c>
      <c r="W22" s="44">
        <v>2000000</v>
      </c>
      <c r="X22" s="44">
        <v>2000000</v>
      </c>
      <c r="Y22" s="44">
        <v>2000000</v>
      </c>
      <c r="Z22" s="44">
        <f t="shared" si="3"/>
        <v>10200000</v>
      </c>
      <c r="AA22" s="44"/>
    </row>
    <row r="23" spans="1:27" s="45" customFormat="1" ht="18" customHeight="1" x14ac:dyDescent="0.25">
      <c r="A23" s="35">
        <v>21</v>
      </c>
      <c r="B23" s="36" t="s">
        <v>52</v>
      </c>
      <c r="C23" s="37" t="s">
        <v>4</v>
      </c>
      <c r="D23" s="38">
        <v>855</v>
      </c>
      <c r="E23" s="38">
        <v>3420</v>
      </c>
      <c r="F23" s="39">
        <v>3200</v>
      </c>
      <c r="G23" s="61" t="s">
        <v>101</v>
      </c>
      <c r="H23" s="39"/>
      <c r="I23" s="39"/>
      <c r="J23" s="39"/>
      <c r="K23" s="39"/>
      <c r="L23" s="39"/>
      <c r="M23" s="39"/>
      <c r="N23" s="41"/>
      <c r="O23" s="37"/>
      <c r="P23" s="42">
        <f t="shared" si="6"/>
        <v>3200</v>
      </c>
      <c r="Q23" s="37"/>
      <c r="R23" s="43">
        <f t="shared" si="0"/>
        <v>16000000</v>
      </c>
      <c r="S23" s="43">
        <f t="shared" si="1"/>
        <v>320000</v>
      </c>
      <c r="T23" s="43">
        <f t="shared" si="2"/>
        <v>16320000</v>
      </c>
      <c r="U23" s="44">
        <v>5320000</v>
      </c>
      <c r="V23" s="44">
        <v>0</v>
      </c>
      <c r="W23" s="44">
        <v>5000000</v>
      </c>
      <c r="X23" s="44">
        <v>3000000</v>
      </c>
      <c r="Y23" s="44">
        <v>3000000</v>
      </c>
      <c r="Z23" s="44">
        <f t="shared" si="3"/>
        <v>16320000</v>
      </c>
      <c r="AA23" s="44"/>
    </row>
    <row r="24" spans="1:27" s="45" customFormat="1" ht="18" customHeight="1" x14ac:dyDescent="0.25">
      <c r="A24" s="35">
        <v>22</v>
      </c>
      <c r="B24" s="57" t="s">
        <v>50</v>
      </c>
      <c r="C24" s="47" t="s">
        <v>14</v>
      </c>
      <c r="D24" s="48">
        <v>898</v>
      </c>
      <c r="E24" s="48">
        <v>3592</v>
      </c>
      <c r="F24" s="55">
        <v>3500</v>
      </c>
      <c r="G24" s="56" t="s">
        <v>82</v>
      </c>
      <c r="H24" s="51">
        <v>3500</v>
      </c>
      <c r="I24" s="51"/>
      <c r="J24" s="51"/>
      <c r="K24" s="51"/>
      <c r="L24" s="51"/>
      <c r="M24" s="51"/>
      <c r="N24" s="35"/>
      <c r="O24" s="58"/>
      <c r="P24" s="53">
        <f>+H24+I24+J24+K24+L24+M24</f>
        <v>3500</v>
      </c>
      <c r="Q24" s="54">
        <f>+P24/F24</f>
        <v>1</v>
      </c>
      <c r="R24" s="43">
        <f t="shared" si="0"/>
        <v>17500000</v>
      </c>
      <c r="S24" s="43">
        <f t="shared" si="1"/>
        <v>350000</v>
      </c>
      <c r="T24" s="43">
        <f t="shared" si="2"/>
        <v>17850000</v>
      </c>
      <c r="U24" s="44">
        <v>5350000</v>
      </c>
      <c r="V24" s="44">
        <v>3500000</v>
      </c>
      <c r="W24" s="44">
        <v>5000000</v>
      </c>
      <c r="X24" s="44">
        <v>4000000</v>
      </c>
      <c r="Y24" s="44">
        <v>0</v>
      </c>
      <c r="Z24" s="44">
        <f t="shared" si="3"/>
        <v>17850000</v>
      </c>
      <c r="AA24" s="44"/>
    </row>
    <row r="25" spans="1:27" s="45" customFormat="1" ht="18" customHeight="1" x14ac:dyDescent="0.25">
      <c r="A25" s="35">
        <v>23</v>
      </c>
      <c r="B25" s="57" t="s">
        <v>50</v>
      </c>
      <c r="C25" s="37" t="s">
        <v>7</v>
      </c>
      <c r="D25" s="38">
        <v>287</v>
      </c>
      <c r="E25" s="38">
        <v>1148</v>
      </c>
      <c r="F25" s="39">
        <v>1000</v>
      </c>
      <c r="G25" s="46" t="s">
        <v>83</v>
      </c>
      <c r="H25" s="39"/>
      <c r="I25" s="39"/>
      <c r="J25" s="39"/>
      <c r="K25" s="39"/>
      <c r="L25" s="39"/>
      <c r="M25" s="39"/>
      <c r="N25" s="41"/>
      <c r="O25" s="37"/>
      <c r="P25" s="42">
        <f>+F25</f>
        <v>1000</v>
      </c>
      <c r="Q25" s="37"/>
      <c r="R25" s="43">
        <f t="shared" si="0"/>
        <v>5000000</v>
      </c>
      <c r="S25" s="43">
        <f t="shared" si="1"/>
        <v>100000</v>
      </c>
      <c r="T25" s="43">
        <f t="shared" si="2"/>
        <v>5100000</v>
      </c>
      <c r="U25" s="44">
        <v>3100000</v>
      </c>
      <c r="V25" s="44">
        <v>0</v>
      </c>
      <c r="W25" s="44">
        <v>2000000</v>
      </c>
      <c r="X25" s="44">
        <v>0</v>
      </c>
      <c r="Y25" s="44">
        <v>0</v>
      </c>
      <c r="Z25" s="44">
        <f t="shared" si="3"/>
        <v>5100000</v>
      </c>
      <c r="AA25" s="44"/>
    </row>
    <row r="26" spans="1:27" s="45" customFormat="1" ht="18" customHeight="1" x14ac:dyDescent="0.25">
      <c r="A26" s="35">
        <v>24</v>
      </c>
      <c r="B26" s="57" t="s">
        <v>50</v>
      </c>
      <c r="C26" s="37" t="s">
        <v>55</v>
      </c>
      <c r="D26" s="38">
        <v>287</v>
      </c>
      <c r="E26" s="38">
        <v>1148</v>
      </c>
      <c r="F26" s="39">
        <v>1000</v>
      </c>
      <c r="G26" s="46" t="s">
        <v>84</v>
      </c>
      <c r="H26" s="39"/>
      <c r="I26" s="39"/>
      <c r="J26" s="39"/>
      <c r="K26" s="39"/>
      <c r="L26" s="39"/>
      <c r="M26" s="39"/>
      <c r="N26" s="41"/>
      <c r="O26" s="37"/>
      <c r="P26" s="42">
        <f>+F26</f>
        <v>1000</v>
      </c>
      <c r="Q26" s="37"/>
      <c r="R26" s="43">
        <f t="shared" si="0"/>
        <v>5000000</v>
      </c>
      <c r="S26" s="43">
        <f t="shared" si="1"/>
        <v>100000</v>
      </c>
      <c r="T26" s="43">
        <f t="shared" si="2"/>
        <v>5100000</v>
      </c>
      <c r="U26" s="44">
        <v>3100000</v>
      </c>
      <c r="V26" s="44">
        <v>0</v>
      </c>
      <c r="W26" s="44">
        <v>2000000</v>
      </c>
      <c r="X26" s="44">
        <v>0</v>
      </c>
      <c r="Y26" s="44">
        <v>0</v>
      </c>
      <c r="Z26" s="44">
        <f t="shared" si="3"/>
        <v>5100000</v>
      </c>
      <c r="AA26" s="44"/>
    </row>
    <row r="27" spans="1:27" s="45" customFormat="1" ht="18" customHeight="1" x14ac:dyDescent="0.25">
      <c r="A27" s="35">
        <v>25</v>
      </c>
      <c r="B27" s="57" t="s">
        <v>53</v>
      </c>
      <c r="C27" s="47" t="s">
        <v>44</v>
      </c>
      <c r="D27" s="48">
        <v>830</v>
      </c>
      <c r="E27" s="48">
        <v>3320</v>
      </c>
      <c r="F27" s="55">
        <v>3100</v>
      </c>
      <c r="G27" s="56" t="s">
        <v>85</v>
      </c>
      <c r="H27" s="51"/>
      <c r="I27" s="51"/>
      <c r="J27" s="51"/>
      <c r="K27" s="51">
        <v>3100</v>
      </c>
      <c r="L27" s="51"/>
      <c r="M27" s="51"/>
      <c r="N27" s="35" t="s">
        <v>111</v>
      </c>
      <c r="O27" s="52">
        <v>43903</v>
      </c>
      <c r="P27" s="42">
        <f>+F27</f>
        <v>3100</v>
      </c>
      <c r="Q27" s="54">
        <f t="shared" ref="Q27:Q45" si="7">+P27/F27</f>
        <v>1</v>
      </c>
      <c r="R27" s="43">
        <f t="shared" si="0"/>
        <v>15500000</v>
      </c>
      <c r="S27" s="43">
        <f t="shared" si="1"/>
        <v>310000</v>
      </c>
      <c r="T27" s="43">
        <f t="shared" si="2"/>
        <v>15810000</v>
      </c>
      <c r="U27" s="44">
        <v>5310000</v>
      </c>
      <c r="V27" s="44">
        <v>3000000</v>
      </c>
      <c r="W27" s="44">
        <v>3000000</v>
      </c>
      <c r="X27" s="44">
        <v>2500000</v>
      </c>
      <c r="Y27" s="44">
        <v>2000000</v>
      </c>
      <c r="Z27" s="44">
        <f t="shared" si="3"/>
        <v>15810000</v>
      </c>
      <c r="AA27" s="44"/>
    </row>
    <row r="28" spans="1:27" s="45" customFormat="1" ht="18" customHeight="1" x14ac:dyDescent="0.25">
      <c r="A28" s="35">
        <v>26</v>
      </c>
      <c r="B28" s="57" t="s">
        <v>53</v>
      </c>
      <c r="C28" s="47" t="s">
        <v>37</v>
      </c>
      <c r="D28" s="48">
        <v>1314</v>
      </c>
      <c r="E28" s="48">
        <v>5256</v>
      </c>
      <c r="F28" s="55">
        <v>5000</v>
      </c>
      <c r="G28" s="62" t="s">
        <v>61</v>
      </c>
      <c r="H28" s="51"/>
      <c r="I28" s="51"/>
      <c r="J28" s="51"/>
      <c r="K28" s="51">
        <v>5000</v>
      </c>
      <c r="L28" s="51"/>
      <c r="M28" s="51"/>
      <c r="N28" s="35" t="s">
        <v>110</v>
      </c>
      <c r="O28" s="52">
        <v>43903</v>
      </c>
      <c r="P28" s="53">
        <f t="shared" ref="P28:P45" si="8">+H28+I28+J28+K28+L28+M28</f>
        <v>5000</v>
      </c>
      <c r="Q28" s="54">
        <f t="shared" si="7"/>
        <v>1</v>
      </c>
      <c r="R28" s="43">
        <f t="shared" si="0"/>
        <v>25000000</v>
      </c>
      <c r="S28" s="43">
        <f t="shared" si="1"/>
        <v>500000</v>
      </c>
      <c r="T28" s="43">
        <f t="shared" si="2"/>
        <v>25500000</v>
      </c>
      <c r="U28" s="44">
        <v>5500000</v>
      </c>
      <c r="V28" s="44">
        <v>5000000</v>
      </c>
      <c r="W28" s="44">
        <v>5000000</v>
      </c>
      <c r="X28" s="44">
        <v>5000000</v>
      </c>
      <c r="Y28" s="44">
        <v>5000000</v>
      </c>
      <c r="Z28" s="44">
        <f t="shared" si="3"/>
        <v>25500000</v>
      </c>
      <c r="AA28" s="44"/>
    </row>
    <row r="29" spans="1:27" s="45" customFormat="1" ht="18" customHeight="1" x14ac:dyDescent="0.25">
      <c r="A29" s="35">
        <v>27</v>
      </c>
      <c r="B29" s="57" t="s">
        <v>53</v>
      </c>
      <c r="C29" s="47" t="s">
        <v>2</v>
      </c>
      <c r="D29" s="48">
        <v>1735</v>
      </c>
      <c r="E29" s="48">
        <v>6940</v>
      </c>
      <c r="F29" s="55">
        <v>6700</v>
      </c>
      <c r="G29" s="56" t="s">
        <v>86</v>
      </c>
      <c r="H29" s="51"/>
      <c r="I29" s="51"/>
      <c r="J29" s="51"/>
      <c r="K29" s="51">
        <v>6700</v>
      </c>
      <c r="L29" s="51"/>
      <c r="M29" s="51"/>
      <c r="N29" s="35"/>
      <c r="O29" s="58"/>
      <c r="P29" s="53">
        <f t="shared" si="8"/>
        <v>6700</v>
      </c>
      <c r="Q29" s="54">
        <f t="shared" si="7"/>
        <v>1</v>
      </c>
      <c r="R29" s="43">
        <f t="shared" si="0"/>
        <v>33500000</v>
      </c>
      <c r="S29" s="43">
        <f t="shared" si="1"/>
        <v>670000</v>
      </c>
      <c r="T29" s="43">
        <f t="shared" si="2"/>
        <v>34170000</v>
      </c>
      <c r="U29" s="44">
        <v>8670000</v>
      </c>
      <c r="V29" s="44">
        <v>5000000</v>
      </c>
      <c r="W29" s="44">
        <v>7500000</v>
      </c>
      <c r="X29" s="44">
        <v>7000000</v>
      </c>
      <c r="Y29" s="44">
        <v>6000000</v>
      </c>
      <c r="Z29" s="44">
        <f t="shared" si="3"/>
        <v>34170000</v>
      </c>
      <c r="AA29" s="44"/>
    </row>
    <row r="30" spans="1:27" s="45" customFormat="1" ht="18" customHeight="1" x14ac:dyDescent="0.25">
      <c r="A30" s="35">
        <v>28</v>
      </c>
      <c r="B30" s="57" t="s">
        <v>53</v>
      </c>
      <c r="C30" s="47" t="s">
        <v>29</v>
      </c>
      <c r="D30" s="48">
        <v>1914</v>
      </c>
      <c r="E30" s="48">
        <v>7656</v>
      </c>
      <c r="F30" s="55">
        <v>7500</v>
      </c>
      <c r="G30" s="56" t="s">
        <v>87</v>
      </c>
      <c r="H30" s="51"/>
      <c r="I30" s="51"/>
      <c r="J30" s="51"/>
      <c r="K30" s="51"/>
      <c r="L30" s="51">
        <v>7500</v>
      </c>
      <c r="M30" s="51"/>
      <c r="N30" s="35"/>
      <c r="O30" s="58"/>
      <c r="P30" s="53">
        <f t="shared" si="8"/>
        <v>7500</v>
      </c>
      <c r="Q30" s="54">
        <f t="shared" si="7"/>
        <v>1</v>
      </c>
      <c r="R30" s="43">
        <f t="shared" si="0"/>
        <v>37500000</v>
      </c>
      <c r="S30" s="43">
        <f t="shared" si="1"/>
        <v>750000</v>
      </c>
      <c r="T30" s="43">
        <f t="shared" si="2"/>
        <v>38250000</v>
      </c>
      <c r="U30" s="44">
        <v>10750000</v>
      </c>
      <c r="V30" s="44">
        <v>5000000</v>
      </c>
      <c r="W30" s="44">
        <v>10000000</v>
      </c>
      <c r="X30" s="44">
        <v>7500000</v>
      </c>
      <c r="Y30" s="44">
        <v>5000000</v>
      </c>
      <c r="Z30" s="44">
        <f t="shared" si="3"/>
        <v>38250000</v>
      </c>
      <c r="AA30" s="44"/>
    </row>
    <row r="31" spans="1:27" s="45" customFormat="1" ht="18" customHeight="1" x14ac:dyDescent="0.25">
      <c r="A31" s="35">
        <v>29</v>
      </c>
      <c r="B31" s="57" t="s">
        <v>53</v>
      </c>
      <c r="C31" s="47" t="s">
        <v>38</v>
      </c>
      <c r="D31" s="48">
        <v>1445</v>
      </c>
      <c r="E31" s="48">
        <v>5780</v>
      </c>
      <c r="F31" s="55">
        <v>5500</v>
      </c>
      <c r="G31" s="56" t="s">
        <v>88</v>
      </c>
      <c r="H31" s="51"/>
      <c r="I31" s="51"/>
      <c r="J31" s="51"/>
      <c r="K31" s="51"/>
      <c r="L31" s="51">
        <v>5500</v>
      </c>
      <c r="M31" s="51"/>
      <c r="N31" s="35"/>
      <c r="O31" s="58"/>
      <c r="P31" s="53">
        <f t="shared" si="8"/>
        <v>5500</v>
      </c>
      <c r="Q31" s="54">
        <f t="shared" si="7"/>
        <v>1</v>
      </c>
      <c r="R31" s="43">
        <f t="shared" si="0"/>
        <v>27500000</v>
      </c>
      <c r="S31" s="43">
        <f t="shared" si="1"/>
        <v>550000</v>
      </c>
      <c r="T31" s="43">
        <f t="shared" si="2"/>
        <v>28050000</v>
      </c>
      <c r="U31" s="44">
        <v>8550000</v>
      </c>
      <c r="V31" s="44">
        <v>5000000</v>
      </c>
      <c r="W31" s="44">
        <v>8000000</v>
      </c>
      <c r="X31" s="44">
        <v>4000000</v>
      </c>
      <c r="Y31" s="44">
        <v>2500000</v>
      </c>
      <c r="Z31" s="44">
        <f t="shared" si="3"/>
        <v>28050000</v>
      </c>
      <c r="AA31" s="44"/>
    </row>
    <row r="32" spans="1:27" s="45" customFormat="1" ht="18" customHeight="1" x14ac:dyDescent="0.25">
      <c r="A32" s="35">
        <v>30</v>
      </c>
      <c r="B32" s="57" t="s">
        <v>53</v>
      </c>
      <c r="C32" s="47" t="s">
        <v>33</v>
      </c>
      <c r="D32" s="48">
        <v>1627</v>
      </c>
      <c r="E32" s="48">
        <v>6508</v>
      </c>
      <c r="F32" s="55">
        <v>6300</v>
      </c>
      <c r="G32" s="56" t="s">
        <v>89</v>
      </c>
      <c r="H32" s="51"/>
      <c r="I32" s="51"/>
      <c r="J32" s="51"/>
      <c r="K32" s="51"/>
      <c r="L32" s="51">
        <v>6300</v>
      </c>
      <c r="M32" s="51"/>
      <c r="N32" s="35"/>
      <c r="O32" s="58"/>
      <c r="P32" s="53">
        <f t="shared" si="8"/>
        <v>6300</v>
      </c>
      <c r="Q32" s="54">
        <f t="shared" si="7"/>
        <v>1</v>
      </c>
      <c r="R32" s="43">
        <f t="shared" si="0"/>
        <v>31500000</v>
      </c>
      <c r="S32" s="43">
        <f t="shared" si="1"/>
        <v>630000</v>
      </c>
      <c r="T32" s="43">
        <f t="shared" si="2"/>
        <v>32130000</v>
      </c>
      <c r="U32" s="44">
        <v>10630000</v>
      </c>
      <c r="V32" s="44">
        <v>5000000</v>
      </c>
      <c r="W32" s="44">
        <v>10000000</v>
      </c>
      <c r="X32" s="44">
        <v>3500000</v>
      </c>
      <c r="Y32" s="44">
        <v>3000000</v>
      </c>
      <c r="Z32" s="44">
        <f t="shared" si="3"/>
        <v>32130000</v>
      </c>
      <c r="AA32" s="44"/>
    </row>
    <row r="33" spans="1:27" s="45" customFormat="1" ht="18" customHeight="1" x14ac:dyDescent="0.25">
      <c r="A33" s="35">
        <v>31</v>
      </c>
      <c r="B33" s="57" t="s">
        <v>132</v>
      </c>
      <c r="C33" s="47" t="s">
        <v>30</v>
      </c>
      <c r="D33" s="48">
        <v>922</v>
      </c>
      <c r="E33" s="48">
        <v>3688</v>
      </c>
      <c r="F33" s="55">
        <v>3500</v>
      </c>
      <c r="G33" s="56" t="s">
        <v>90</v>
      </c>
      <c r="H33" s="51"/>
      <c r="I33" s="51"/>
      <c r="J33" s="51"/>
      <c r="K33" s="51"/>
      <c r="L33" s="51">
        <v>3500</v>
      </c>
      <c r="M33" s="51"/>
      <c r="N33" s="35"/>
      <c r="O33" s="58"/>
      <c r="P33" s="53">
        <f t="shared" si="8"/>
        <v>3500</v>
      </c>
      <c r="Q33" s="54">
        <f t="shared" si="7"/>
        <v>1</v>
      </c>
      <c r="R33" s="43">
        <f t="shared" si="0"/>
        <v>17500000</v>
      </c>
      <c r="S33" s="43">
        <f t="shared" si="1"/>
        <v>350000</v>
      </c>
      <c r="T33" s="43">
        <f t="shared" si="2"/>
        <v>17850000</v>
      </c>
      <c r="U33" s="44">
        <v>4350000</v>
      </c>
      <c r="V33" s="44">
        <v>3500000</v>
      </c>
      <c r="W33" s="44">
        <v>3500000</v>
      </c>
      <c r="X33" s="44">
        <v>3500000</v>
      </c>
      <c r="Y33" s="44">
        <v>3000000</v>
      </c>
      <c r="Z33" s="44">
        <f t="shared" si="3"/>
        <v>17850000</v>
      </c>
      <c r="AA33" s="44"/>
    </row>
    <row r="34" spans="1:27" s="45" customFormat="1" ht="18" customHeight="1" x14ac:dyDescent="0.25">
      <c r="A34" s="35">
        <v>32</v>
      </c>
      <c r="B34" s="57" t="s">
        <v>132</v>
      </c>
      <c r="C34" s="47" t="s">
        <v>34</v>
      </c>
      <c r="D34" s="48">
        <v>1211</v>
      </c>
      <c r="E34" s="48">
        <v>4844</v>
      </c>
      <c r="F34" s="55">
        <v>4700</v>
      </c>
      <c r="G34" s="56" t="s">
        <v>58</v>
      </c>
      <c r="H34" s="51"/>
      <c r="I34" s="51"/>
      <c r="J34" s="51"/>
      <c r="K34" s="51"/>
      <c r="L34" s="51">
        <v>4700</v>
      </c>
      <c r="M34" s="51"/>
      <c r="N34" s="35"/>
      <c r="O34" s="58"/>
      <c r="P34" s="53">
        <f t="shared" si="8"/>
        <v>4700</v>
      </c>
      <c r="Q34" s="54">
        <f t="shared" si="7"/>
        <v>1</v>
      </c>
      <c r="R34" s="43">
        <f t="shared" si="0"/>
        <v>23500000</v>
      </c>
      <c r="S34" s="43">
        <f t="shared" si="1"/>
        <v>470000</v>
      </c>
      <c r="T34" s="43">
        <f t="shared" si="2"/>
        <v>23970000</v>
      </c>
      <c r="U34" s="44">
        <v>5470000</v>
      </c>
      <c r="V34" s="44">
        <v>4500000</v>
      </c>
      <c r="W34" s="44">
        <v>5000000</v>
      </c>
      <c r="X34" s="44">
        <v>4500000</v>
      </c>
      <c r="Y34" s="44">
        <v>4500000</v>
      </c>
      <c r="Z34" s="44">
        <f t="shared" si="3"/>
        <v>23970000</v>
      </c>
      <c r="AA34" s="44"/>
    </row>
    <row r="35" spans="1:27" s="45" customFormat="1" ht="18" customHeight="1" x14ac:dyDescent="0.25">
      <c r="A35" s="35">
        <v>33</v>
      </c>
      <c r="B35" s="57" t="s">
        <v>132</v>
      </c>
      <c r="C35" s="47" t="s">
        <v>19</v>
      </c>
      <c r="D35" s="48">
        <v>987</v>
      </c>
      <c r="E35" s="48">
        <v>3948</v>
      </c>
      <c r="F35" s="55">
        <v>3800</v>
      </c>
      <c r="G35" s="56" t="s">
        <v>59</v>
      </c>
      <c r="H35" s="51"/>
      <c r="I35" s="51"/>
      <c r="J35" s="51"/>
      <c r="K35" s="51"/>
      <c r="L35" s="51"/>
      <c r="M35" s="51">
        <v>3800</v>
      </c>
      <c r="N35" s="35"/>
      <c r="O35" s="58"/>
      <c r="P35" s="53">
        <f t="shared" si="8"/>
        <v>3800</v>
      </c>
      <c r="Q35" s="54">
        <f t="shared" si="7"/>
        <v>1</v>
      </c>
      <c r="R35" s="43">
        <f t="shared" si="0"/>
        <v>19000000</v>
      </c>
      <c r="S35" s="43">
        <f t="shared" si="1"/>
        <v>380000</v>
      </c>
      <c r="T35" s="43">
        <f t="shared" si="2"/>
        <v>19380000</v>
      </c>
      <c r="U35" s="44">
        <v>5380000</v>
      </c>
      <c r="V35" s="44">
        <v>4000000</v>
      </c>
      <c r="W35" s="44">
        <v>4000000</v>
      </c>
      <c r="X35" s="44">
        <v>4000000</v>
      </c>
      <c r="Y35" s="44">
        <v>2000000</v>
      </c>
      <c r="Z35" s="44">
        <f t="shared" si="3"/>
        <v>19380000</v>
      </c>
      <c r="AA35" s="44"/>
    </row>
    <row r="36" spans="1:27" s="45" customFormat="1" ht="18" customHeight="1" x14ac:dyDescent="0.25">
      <c r="A36" s="35">
        <v>34</v>
      </c>
      <c r="B36" s="57" t="s">
        <v>49</v>
      </c>
      <c r="C36" s="47" t="s">
        <v>24</v>
      </c>
      <c r="D36" s="48">
        <v>1156</v>
      </c>
      <c r="E36" s="48">
        <v>4624</v>
      </c>
      <c r="F36" s="55">
        <v>4500</v>
      </c>
      <c r="G36" s="56" t="s">
        <v>91</v>
      </c>
      <c r="H36" s="51">
        <v>4500</v>
      </c>
      <c r="I36" s="51"/>
      <c r="J36" s="51"/>
      <c r="K36" s="51"/>
      <c r="L36" s="51"/>
      <c r="M36" s="51"/>
      <c r="N36" s="35"/>
      <c r="O36" s="58"/>
      <c r="P36" s="53">
        <f t="shared" si="8"/>
        <v>4500</v>
      </c>
      <c r="Q36" s="54">
        <f t="shared" si="7"/>
        <v>1</v>
      </c>
      <c r="R36" s="43">
        <f t="shared" si="0"/>
        <v>22500000</v>
      </c>
      <c r="S36" s="43">
        <f t="shared" si="1"/>
        <v>450000</v>
      </c>
      <c r="T36" s="43">
        <f t="shared" si="2"/>
        <v>22950000</v>
      </c>
      <c r="U36" s="44">
        <v>5450000</v>
      </c>
      <c r="V36" s="44">
        <v>4500000</v>
      </c>
      <c r="W36" s="44">
        <v>5000000</v>
      </c>
      <c r="X36" s="44">
        <v>4000000</v>
      </c>
      <c r="Y36" s="44">
        <v>4000000</v>
      </c>
      <c r="Z36" s="44">
        <f t="shared" si="3"/>
        <v>22950000</v>
      </c>
      <c r="AA36" s="44"/>
    </row>
    <row r="37" spans="1:27" s="45" customFormat="1" ht="18" customHeight="1" x14ac:dyDescent="0.25">
      <c r="A37" s="35">
        <v>35</v>
      </c>
      <c r="B37" s="57" t="s">
        <v>49</v>
      </c>
      <c r="C37" s="47" t="s">
        <v>25</v>
      </c>
      <c r="D37" s="48">
        <v>433</v>
      </c>
      <c r="E37" s="48">
        <v>1732</v>
      </c>
      <c r="F37" s="55">
        <v>1600</v>
      </c>
      <c r="G37" s="56" t="s">
        <v>92</v>
      </c>
      <c r="H37" s="51">
        <v>1600</v>
      </c>
      <c r="I37" s="51"/>
      <c r="J37" s="51"/>
      <c r="K37" s="51"/>
      <c r="L37" s="51"/>
      <c r="M37" s="51"/>
      <c r="N37" s="35"/>
      <c r="O37" s="58"/>
      <c r="P37" s="53">
        <f t="shared" si="8"/>
        <v>1600</v>
      </c>
      <c r="Q37" s="54">
        <f t="shared" si="7"/>
        <v>1</v>
      </c>
      <c r="R37" s="43">
        <f t="shared" si="0"/>
        <v>8000000</v>
      </c>
      <c r="S37" s="43">
        <f t="shared" si="1"/>
        <v>160000</v>
      </c>
      <c r="T37" s="43">
        <f t="shared" si="2"/>
        <v>8160000</v>
      </c>
      <c r="U37" s="44">
        <v>2660000</v>
      </c>
      <c r="V37" s="44">
        <v>2000000</v>
      </c>
      <c r="W37" s="44">
        <v>2500000</v>
      </c>
      <c r="X37" s="44">
        <v>1000000</v>
      </c>
      <c r="Y37" s="44">
        <v>0</v>
      </c>
      <c r="Z37" s="44">
        <f t="shared" si="3"/>
        <v>8160000</v>
      </c>
      <c r="AA37" s="44"/>
    </row>
    <row r="38" spans="1:27" s="45" customFormat="1" ht="18" customHeight="1" x14ac:dyDescent="0.25">
      <c r="A38" s="35">
        <v>36</v>
      </c>
      <c r="B38" s="57" t="s">
        <v>49</v>
      </c>
      <c r="C38" s="47" t="s">
        <v>21</v>
      </c>
      <c r="D38" s="48">
        <v>712</v>
      </c>
      <c r="E38" s="48">
        <v>2848</v>
      </c>
      <c r="F38" s="55">
        <v>2700</v>
      </c>
      <c r="G38" s="56" t="s">
        <v>93</v>
      </c>
      <c r="H38" s="51">
        <v>2700</v>
      </c>
      <c r="I38" s="51"/>
      <c r="J38" s="51"/>
      <c r="K38" s="51"/>
      <c r="L38" s="51"/>
      <c r="M38" s="51"/>
      <c r="N38" s="35"/>
      <c r="O38" s="58"/>
      <c r="P38" s="53">
        <f t="shared" si="8"/>
        <v>2700</v>
      </c>
      <c r="Q38" s="54">
        <f t="shared" si="7"/>
        <v>1</v>
      </c>
      <c r="R38" s="43">
        <f t="shared" si="0"/>
        <v>13500000</v>
      </c>
      <c r="S38" s="43">
        <f t="shared" si="1"/>
        <v>270000</v>
      </c>
      <c r="T38" s="43">
        <f t="shared" si="2"/>
        <v>13770000</v>
      </c>
      <c r="U38" s="44">
        <v>4270000</v>
      </c>
      <c r="V38" s="44">
        <v>2500000</v>
      </c>
      <c r="W38" s="44">
        <v>2500000</v>
      </c>
      <c r="X38" s="44">
        <v>2500000</v>
      </c>
      <c r="Y38" s="44">
        <v>2000000</v>
      </c>
      <c r="Z38" s="44">
        <f t="shared" si="3"/>
        <v>13770000</v>
      </c>
      <c r="AA38" s="44"/>
    </row>
    <row r="39" spans="1:27" s="45" customFormat="1" ht="18" customHeight="1" x14ac:dyDescent="0.25">
      <c r="A39" s="35">
        <v>37</v>
      </c>
      <c r="B39" s="57" t="s">
        <v>194</v>
      </c>
      <c r="C39" s="47" t="s">
        <v>12</v>
      </c>
      <c r="D39" s="48">
        <v>73</v>
      </c>
      <c r="E39" s="48">
        <v>292</v>
      </c>
      <c r="F39" s="55">
        <v>300</v>
      </c>
      <c r="G39" s="56" t="s">
        <v>98</v>
      </c>
      <c r="H39" s="51">
        <v>300</v>
      </c>
      <c r="I39" s="51"/>
      <c r="J39" s="51"/>
      <c r="K39" s="51"/>
      <c r="L39" s="51"/>
      <c r="M39" s="51"/>
      <c r="N39" s="35"/>
      <c r="O39" s="58"/>
      <c r="P39" s="53">
        <f t="shared" si="8"/>
        <v>300</v>
      </c>
      <c r="Q39" s="54">
        <f t="shared" si="7"/>
        <v>1</v>
      </c>
      <c r="R39" s="43">
        <f t="shared" si="0"/>
        <v>1500000</v>
      </c>
      <c r="S39" s="43">
        <f>P39*100</f>
        <v>30000</v>
      </c>
      <c r="T39" s="43">
        <f>R39+S39</f>
        <v>1530000</v>
      </c>
      <c r="U39" s="44">
        <v>30000</v>
      </c>
      <c r="V39" s="44">
        <v>1500000</v>
      </c>
      <c r="W39" s="44">
        <v>0</v>
      </c>
      <c r="X39" s="44">
        <v>0</v>
      </c>
      <c r="Y39" s="44">
        <v>0</v>
      </c>
      <c r="Z39" s="44">
        <f>SUM(U39:Y39)</f>
        <v>1530000</v>
      </c>
      <c r="AA39" s="44"/>
    </row>
    <row r="40" spans="1:27" s="45" customFormat="1" ht="18" customHeight="1" x14ac:dyDescent="0.25">
      <c r="A40" s="35">
        <v>38</v>
      </c>
      <c r="B40" s="57" t="s">
        <v>194</v>
      </c>
      <c r="C40" s="47" t="s">
        <v>20</v>
      </c>
      <c r="D40" s="48">
        <v>293</v>
      </c>
      <c r="E40" s="48">
        <v>1172</v>
      </c>
      <c r="F40" s="55">
        <v>1000</v>
      </c>
      <c r="G40" s="56" t="s">
        <v>95</v>
      </c>
      <c r="H40" s="51">
        <v>1000</v>
      </c>
      <c r="I40" s="51"/>
      <c r="J40" s="51"/>
      <c r="K40" s="51"/>
      <c r="L40" s="51"/>
      <c r="M40" s="51"/>
      <c r="N40" s="35"/>
      <c r="O40" s="58"/>
      <c r="P40" s="53">
        <f t="shared" si="8"/>
        <v>1000</v>
      </c>
      <c r="Q40" s="54">
        <f t="shared" si="7"/>
        <v>1</v>
      </c>
      <c r="R40" s="43">
        <f t="shared" si="0"/>
        <v>5000000</v>
      </c>
      <c r="S40" s="43">
        <f t="shared" si="1"/>
        <v>100000</v>
      </c>
      <c r="T40" s="43">
        <f t="shared" si="2"/>
        <v>5100000</v>
      </c>
      <c r="U40" s="44">
        <v>2100000</v>
      </c>
      <c r="V40" s="44">
        <v>0</v>
      </c>
      <c r="W40" s="44">
        <v>2000000</v>
      </c>
      <c r="X40" s="44">
        <v>1000000</v>
      </c>
      <c r="Y40" s="44">
        <v>0</v>
      </c>
      <c r="Z40" s="44">
        <f t="shared" si="3"/>
        <v>5100000</v>
      </c>
      <c r="AA40" s="44"/>
    </row>
    <row r="41" spans="1:27" s="45" customFormat="1" ht="18" customHeight="1" x14ac:dyDescent="0.25">
      <c r="A41" s="35">
        <v>39</v>
      </c>
      <c r="B41" s="57" t="s">
        <v>194</v>
      </c>
      <c r="C41" s="47" t="s">
        <v>42</v>
      </c>
      <c r="D41" s="48">
        <v>147</v>
      </c>
      <c r="E41" s="48">
        <v>588</v>
      </c>
      <c r="F41" s="55">
        <v>500</v>
      </c>
      <c r="G41" s="56" t="s">
        <v>96</v>
      </c>
      <c r="H41" s="51">
        <v>500</v>
      </c>
      <c r="I41" s="51"/>
      <c r="J41" s="51"/>
      <c r="K41" s="51"/>
      <c r="L41" s="51"/>
      <c r="M41" s="51"/>
      <c r="N41" s="35"/>
      <c r="O41" s="58"/>
      <c r="P41" s="53">
        <f t="shared" si="8"/>
        <v>500</v>
      </c>
      <c r="Q41" s="54">
        <f t="shared" si="7"/>
        <v>1</v>
      </c>
      <c r="R41" s="43">
        <f t="shared" si="0"/>
        <v>2500000</v>
      </c>
      <c r="S41" s="43">
        <f t="shared" si="1"/>
        <v>50000</v>
      </c>
      <c r="T41" s="43">
        <f t="shared" si="2"/>
        <v>2550000</v>
      </c>
      <c r="U41" s="44">
        <v>1550000</v>
      </c>
      <c r="V41" s="44">
        <v>0</v>
      </c>
      <c r="W41" s="44">
        <v>1000000</v>
      </c>
      <c r="X41" s="44">
        <v>0</v>
      </c>
      <c r="Y41" s="44">
        <v>0</v>
      </c>
      <c r="Z41" s="44">
        <f t="shared" si="3"/>
        <v>2550000</v>
      </c>
      <c r="AA41" s="44"/>
    </row>
    <row r="42" spans="1:27" s="45" customFormat="1" ht="18" customHeight="1" x14ac:dyDescent="0.25">
      <c r="A42" s="35">
        <v>40</v>
      </c>
      <c r="B42" s="57" t="s">
        <v>51</v>
      </c>
      <c r="C42" s="47" t="s">
        <v>43</v>
      </c>
      <c r="D42" s="48">
        <v>110</v>
      </c>
      <c r="E42" s="48">
        <v>440</v>
      </c>
      <c r="F42" s="55">
        <v>400</v>
      </c>
      <c r="G42" s="56" t="s">
        <v>97</v>
      </c>
      <c r="H42" s="51"/>
      <c r="I42" s="51"/>
      <c r="J42" s="51"/>
      <c r="K42" s="51">
        <v>400</v>
      </c>
      <c r="L42" s="51"/>
      <c r="M42" s="51"/>
      <c r="N42" s="35"/>
      <c r="O42" s="58"/>
      <c r="P42" s="53">
        <f t="shared" si="8"/>
        <v>400</v>
      </c>
      <c r="Q42" s="54">
        <f t="shared" si="7"/>
        <v>1</v>
      </c>
      <c r="R42" s="43">
        <f t="shared" si="0"/>
        <v>2000000</v>
      </c>
      <c r="S42" s="43">
        <f t="shared" si="1"/>
        <v>40000</v>
      </c>
      <c r="T42" s="43">
        <f t="shared" si="2"/>
        <v>2040000</v>
      </c>
      <c r="U42" s="44">
        <v>1040000</v>
      </c>
      <c r="V42" s="44">
        <v>0</v>
      </c>
      <c r="W42" s="44">
        <v>1000000</v>
      </c>
      <c r="X42" s="44">
        <v>0</v>
      </c>
      <c r="Y42" s="44">
        <v>0</v>
      </c>
      <c r="Z42" s="44">
        <f t="shared" si="3"/>
        <v>2040000</v>
      </c>
      <c r="AA42" s="44"/>
    </row>
    <row r="43" spans="1:27" s="45" customFormat="1" ht="18" customHeight="1" x14ac:dyDescent="0.25">
      <c r="A43" s="35">
        <v>41</v>
      </c>
      <c r="B43" s="57" t="s">
        <v>51</v>
      </c>
      <c r="C43" s="47" t="s">
        <v>41</v>
      </c>
      <c r="D43" s="48">
        <v>236</v>
      </c>
      <c r="E43" s="48">
        <v>944</v>
      </c>
      <c r="F43" s="55">
        <v>800</v>
      </c>
      <c r="G43" s="56" t="s">
        <v>94</v>
      </c>
      <c r="H43" s="51"/>
      <c r="I43" s="51"/>
      <c r="J43" s="51"/>
      <c r="K43" s="51">
        <v>800</v>
      </c>
      <c r="L43" s="51"/>
      <c r="M43" s="51"/>
      <c r="N43" s="35" t="s">
        <v>113</v>
      </c>
      <c r="O43" s="52">
        <v>43904</v>
      </c>
      <c r="P43" s="53">
        <f t="shared" si="8"/>
        <v>800</v>
      </c>
      <c r="Q43" s="54">
        <f t="shared" si="7"/>
        <v>1</v>
      </c>
      <c r="R43" s="43">
        <f t="shared" si="0"/>
        <v>4000000</v>
      </c>
      <c r="S43" s="43">
        <f>P43*100</f>
        <v>80000</v>
      </c>
      <c r="T43" s="43">
        <f>R43+S43</f>
        <v>4080000</v>
      </c>
      <c r="U43" s="44">
        <v>2080000</v>
      </c>
      <c r="V43" s="44">
        <v>0</v>
      </c>
      <c r="W43" s="44">
        <v>1000000</v>
      </c>
      <c r="X43" s="44">
        <v>1000000</v>
      </c>
      <c r="Y43" s="44">
        <v>0</v>
      </c>
      <c r="Z43" s="44">
        <f>SUM(U43:Y43)</f>
        <v>4080000</v>
      </c>
      <c r="AA43" s="44"/>
    </row>
    <row r="44" spans="1:27" s="45" customFormat="1" ht="18" customHeight="1" x14ac:dyDescent="0.25">
      <c r="A44" s="35">
        <v>42</v>
      </c>
      <c r="B44" s="57" t="s">
        <v>51</v>
      </c>
      <c r="C44" s="47" t="s">
        <v>31</v>
      </c>
      <c r="D44" s="48">
        <v>811</v>
      </c>
      <c r="E44" s="48">
        <v>3244</v>
      </c>
      <c r="F44" s="55">
        <v>3100</v>
      </c>
      <c r="G44" s="63" t="s">
        <v>62</v>
      </c>
      <c r="H44" s="51"/>
      <c r="I44" s="51"/>
      <c r="J44" s="51"/>
      <c r="K44" s="51"/>
      <c r="L44" s="51"/>
      <c r="M44" s="51">
        <v>3100</v>
      </c>
      <c r="N44" s="35"/>
      <c r="O44" s="58"/>
      <c r="P44" s="53">
        <f t="shared" si="8"/>
        <v>3100</v>
      </c>
      <c r="Q44" s="54">
        <f t="shared" si="7"/>
        <v>1</v>
      </c>
      <c r="R44" s="43">
        <f t="shared" si="0"/>
        <v>15500000</v>
      </c>
      <c r="S44" s="43">
        <f t="shared" si="1"/>
        <v>310000</v>
      </c>
      <c r="T44" s="43">
        <f t="shared" si="2"/>
        <v>15810000</v>
      </c>
      <c r="U44" s="44">
        <v>4310000</v>
      </c>
      <c r="V44" s="44">
        <v>2000000</v>
      </c>
      <c r="W44" s="44">
        <v>3000000</v>
      </c>
      <c r="X44" s="44">
        <v>3500000</v>
      </c>
      <c r="Y44" s="44">
        <v>3000000</v>
      </c>
      <c r="Z44" s="44">
        <f t="shared" si="3"/>
        <v>15810000</v>
      </c>
      <c r="AA44" s="44"/>
    </row>
    <row r="45" spans="1:27" s="45" customFormat="1" ht="18" customHeight="1" x14ac:dyDescent="0.25">
      <c r="A45" s="35">
        <v>43</v>
      </c>
      <c r="B45" s="57" t="s">
        <v>51</v>
      </c>
      <c r="C45" s="47" t="s">
        <v>28</v>
      </c>
      <c r="D45" s="48">
        <v>2244</v>
      </c>
      <c r="E45" s="48">
        <v>8976</v>
      </c>
      <c r="F45" s="55">
        <v>8800</v>
      </c>
      <c r="G45" s="63" t="s">
        <v>63</v>
      </c>
      <c r="H45" s="51"/>
      <c r="I45" s="51"/>
      <c r="J45" s="51"/>
      <c r="K45" s="51"/>
      <c r="L45" s="51">
        <v>8800</v>
      </c>
      <c r="M45" s="51"/>
      <c r="N45" s="35"/>
      <c r="O45" s="58"/>
      <c r="P45" s="53">
        <f t="shared" si="8"/>
        <v>8800</v>
      </c>
      <c r="Q45" s="54">
        <f t="shared" si="7"/>
        <v>1</v>
      </c>
      <c r="R45" s="43">
        <f t="shared" si="0"/>
        <v>44000000</v>
      </c>
      <c r="S45" s="43">
        <f t="shared" si="1"/>
        <v>880000</v>
      </c>
      <c r="T45" s="43">
        <f t="shared" si="2"/>
        <v>44880000</v>
      </c>
      <c r="U45" s="44">
        <v>10880000</v>
      </c>
      <c r="V45" s="44">
        <v>7500000</v>
      </c>
      <c r="W45" s="44">
        <v>10000000</v>
      </c>
      <c r="X45" s="44">
        <v>8000000</v>
      </c>
      <c r="Y45" s="44">
        <v>8500000</v>
      </c>
      <c r="Z45" s="44">
        <f t="shared" si="3"/>
        <v>44880000</v>
      </c>
      <c r="AA45" s="44"/>
    </row>
    <row r="46" spans="1:27" s="45" customFormat="1" ht="18" customHeight="1" x14ac:dyDescent="0.25">
      <c r="A46" s="35">
        <v>44</v>
      </c>
      <c r="B46" s="64" t="s">
        <v>5</v>
      </c>
      <c r="C46" s="64"/>
      <c r="D46" s="65">
        <f>SUM(D3:D45)</f>
        <v>37345</v>
      </c>
      <c r="E46" s="65">
        <f>SUM(E3:E45)</f>
        <v>149380</v>
      </c>
      <c r="F46" s="66">
        <f>SUM(F3:F45)</f>
        <v>142200</v>
      </c>
      <c r="G46" s="67"/>
      <c r="H46" s="51"/>
      <c r="I46" s="51"/>
      <c r="J46" s="51"/>
      <c r="K46" s="51"/>
      <c r="L46" s="51"/>
      <c r="M46" s="51"/>
      <c r="N46" s="35"/>
      <c r="O46" s="58"/>
      <c r="P46" s="53"/>
      <c r="Q46" s="54"/>
      <c r="R46" s="43">
        <f t="shared" si="0"/>
        <v>0</v>
      </c>
      <c r="S46" s="43">
        <f t="shared" si="1"/>
        <v>0</v>
      </c>
      <c r="T46" s="43">
        <f t="shared" si="2"/>
        <v>0</v>
      </c>
      <c r="U46" s="44">
        <v>0</v>
      </c>
      <c r="V46" s="44"/>
      <c r="W46" s="44"/>
      <c r="X46" s="44"/>
      <c r="Y46" s="44"/>
      <c r="Z46" s="44">
        <f t="shared" si="3"/>
        <v>0</v>
      </c>
      <c r="AA46" s="44"/>
    </row>
    <row r="47" spans="1:27" s="45" customFormat="1" ht="18" customHeight="1" x14ac:dyDescent="0.25">
      <c r="A47" s="35"/>
      <c r="B47" s="68" t="s">
        <v>192</v>
      </c>
      <c r="C47" s="69"/>
      <c r="D47" s="69"/>
      <c r="E47" s="70"/>
      <c r="F47" s="71">
        <f>F48-F46</f>
        <v>7800</v>
      </c>
      <c r="G47" s="72" t="s">
        <v>71</v>
      </c>
      <c r="H47" s="51"/>
      <c r="I47" s="51"/>
      <c r="J47" s="51">
        <v>7800</v>
      </c>
      <c r="K47" s="51"/>
      <c r="L47" s="51"/>
      <c r="M47" s="51"/>
      <c r="N47" s="35" t="s">
        <v>106</v>
      </c>
      <c r="O47" s="52">
        <v>43901</v>
      </c>
      <c r="P47" s="53">
        <f>+H47+I47+J47+K47+L47+M47</f>
        <v>7800</v>
      </c>
      <c r="Q47" s="54">
        <f>+P47/F47</f>
        <v>1</v>
      </c>
      <c r="R47" s="43"/>
      <c r="S47" s="43"/>
      <c r="T47" s="43"/>
      <c r="U47" s="44"/>
      <c r="V47" s="44"/>
      <c r="W47" s="44"/>
      <c r="X47" s="44"/>
      <c r="Y47" s="44"/>
      <c r="Z47" s="44"/>
      <c r="AA47" s="44"/>
    </row>
    <row r="48" spans="1:27" s="45" customFormat="1" ht="18" customHeight="1" x14ac:dyDescent="0.25">
      <c r="A48" s="35"/>
      <c r="B48" s="68" t="s">
        <v>70</v>
      </c>
      <c r="C48" s="69"/>
      <c r="D48" s="69"/>
      <c r="E48" s="70"/>
      <c r="F48" s="73">
        <v>150000</v>
      </c>
      <c r="G48" s="72"/>
      <c r="H48" s="73">
        <f>SUM(H3:H47)</f>
        <v>16600</v>
      </c>
      <c r="I48" s="73">
        <f>SUM(I3:I47)</f>
        <v>20400</v>
      </c>
      <c r="J48" s="73">
        <f>SUM(J3:J47)</f>
        <v>7800</v>
      </c>
      <c r="K48" s="73">
        <v>22000</v>
      </c>
      <c r="L48" s="73">
        <v>22000</v>
      </c>
      <c r="M48" s="73">
        <f>SUM(M3:M47)</f>
        <v>6900</v>
      </c>
      <c r="N48" s="35"/>
      <c r="O48" s="58"/>
      <c r="P48" s="53">
        <f>SUM(P3:P47)</f>
        <v>150000</v>
      </c>
      <c r="Q48" s="58"/>
      <c r="R48" s="74">
        <f>SUM(R3:R47)</f>
        <v>711000000</v>
      </c>
      <c r="S48" s="74">
        <f>SUM(S3:S47)</f>
        <v>14220000</v>
      </c>
      <c r="T48" s="43">
        <f t="shared" si="2"/>
        <v>725220000</v>
      </c>
      <c r="U48" s="74">
        <f t="shared" ref="U48:Z48" si="9">SUM(U3:U47)</f>
        <v>219220000</v>
      </c>
      <c r="V48" s="74">
        <f t="shared" si="9"/>
        <v>131500000</v>
      </c>
      <c r="W48" s="74">
        <f t="shared" si="9"/>
        <v>167500000</v>
      </c>
      <c r="X48" s="74">
        <f t="shared" si="9"/>
        <v>130500000</v>
      </c>
      <c r="Y48" s="74">
        <f t="shared" si="9"/>
        <v>76500000</v>
      </c>
      <c r="Z48" s="74">
        <f t="shared" si="9"/>
        <v>725220000</v>
      </c>
      <c r="AA48" s="44"/>
    </row>
    <row r="49" spans="1:27" s="24" customFormat="1" ht="18" customHeight="1" x14ac:dyDescent="0.3">
      <c r="A49" s="23"/>
      <c r="B49" s="153"/>
      <c r="C49" s="153"/>
      <c r="D49" s="153"/>
      <c r="E49" s="153"/>
      <c r="F49" s="25"/>
      <c r="G49" s="26"/>
      <c r="H49" s="25"/>
      <c r="I49" s="25"/>
      <c r="J49" s="25"/>
      <c r="K49" s="25"/>
      <c r="L49" s="25"/>
      <c r="M49" s="25"/>
      <c r="N49" s="23"/>
      <c r="U49" s="25"/>
      <c r="V49" s="25"/>
      <c r="W49" s="25"/>
      <c r="X49" s="25"/>
      <c r="Y49" s="25"/>
      <c r="Z49" s="25"/>
      <c r="AA49" s="25"/>
    </row>
    <row r="50" spans="1:27" s="24" customFormat="1" ht="18" customHeight="1" x14ac:dyDescent="0.3">
      <c r="A50" s="23"/>
      <c r="F50" s="25"/>
      <c r="G50" s="26"/>
      <c r="H50" s="25"/>
      <c r="I50" s="25"/>
      <c r="J50" s="25"/>
      <c r="K50" s="25"/>
      <c r="L50" s="25"/>
      <c r="M50" s="25"/>
      <c r="N50" s="23"/>
      <c r="U50" s="25"/>
      <c r="V50" s="25"/>
      <c r="W50" s="25"/>
      <c r="X50" s="25"/>
      <c r="Y50" s="25"/>
      <c r="Z50" s="25"/>
      <c r="AA50" s="25"/>
    </row>
    <row r="51" spans="1:27" ht="18" customHeight="1" x14ac:dyDescent="0.25">
      <c r="U51" s="3"/>
      <c r="V51" s="3"/>
      <c r="W51" s="3"/>
      <c r="X51" s="3"/>
      <c r="Y51" s="3"/>
      <c r="Z51" s="3"/>
      <c r="AA51" s="3"/>
    </row>
    <row r="52" spans="1:27" ht="18" customHeight="1" x14ac:dyDescent="0.25">
      <c r="U52" s="3"/>
      <c r="V52" s="3"/>
      <c r="W52" s="3"/>
      <c r="X52" s="3"/>
      <c r="Y52" s="3"/>
      <c r="Z52" s="3"/>
      <c r="AA52" s="3"/>
    </row>
    <row r="53" spans="1:27" ht="18" customHeight="1" x14ac:dyDescent="0.25">
      <c r="U53" s="3"/>
      <c r="V53" s="3"/>
      <c r="W53" s="3"/>
      <c r="X53" s="3"/>
      <c r="Y53" s="3"/>
      <c r="Z53" s="3"/>
      <c r="AA53" s="3"/>
    </row>
    <row r="54" spans="1:27" ht="18" customHeight="1" x14ac:dyDescent="0.25">
      <c r="U54" s="3"/>
      <c r="V54" s="3"/>
      <c r="W54" s="3"/>
      <c r="X54" s="3"/>
      <c r="Y54" s="3"/>
      <c r="Z54" s="3"/>
      <c r="AA54" s="3"/>
    </row>
    <row r="55" spans="1:27" ht="18" customHeight="1" x14ac:dyDescent="0.25">
      <c r="U55" s="3"/>
      <c r="V55" s="3"/>
      <c r="W55" s="3"/>
      <c r="X55" s="3"/>
      <c r="Y55" s="3"/>
      <c r="Z55" s="3"/>
      <c r="AA55" s="3"/>
    </row>
    <row r="56" spans="1:27" ht="18" customHeight="1" x14ac:dyDescent="0.25">
      <c r="U56" s="3"/>
      <c r="V56" s="3"/>
      <c r="W56" s="3"/>
      <c r="X56" s="3"/>
      <c r="Y56" s="3"/>
      <c r="Z56" s="3"/>
      <c r="AA56" s="3"/>
    </row>
    <row r="57" spans="1:27" ht="18" customHeight="1" x14ac:dyDescent="0.25">
      <c r="U57" s="3"/>
      <c r="V57" s="3"/>
      <c r="W57" s="3"/>
      <c r="X57" s="3"/>
      <c r="Y57" s="3"/>
      <c r="Z57" s="3"/>
      <c r="AA57" s="3"/>
    </row>
    <row r="58" spans="1:27" ht="18" customHeight="1" x14ac:dyDescent="0.25">
      <c r="U58" s="3"/>
      <c r="V58" s="3"/>
      <c r="W58" s="3"/>
      <c r="X58" s="3"/>
      <c r="Y58" s="3"/>
      <c r="Z58" s="3"/>
      <c r="AA58" s="3"/>
    </row>
    <row r="59" spans="1:27" ht="18" customHeight="1" x14ac:dyDescent="0.25">
      <c r="U59" s="3"/>
      <c r="V59" s="3"/>
      <c r="W59" s="3"/>
      <c r="X59" s="3"/>
      <c r="Y59" s="3"/>
      <c r="Z59" s="3"/>
      <c r="AA59" s="3"/>
    </row>
    <row r="60" spans="1:27" ht="18" customHeight="1" x14ac:dyDescent="0.25">
      <c r="U60" s="3"/>
      <c r="V60" s="3"/>
      <c r="W60" s="3"/>
      <c r="X60" s="3"/>
      <c r="Y60" s="3"/>
      <c r="Z60" s="3"/>
      <c r="AA60" s="3"/>
    </row>
    <row r="61" spans="1:27" ht="18" customHeight="1" x14ac:dyDescent="0.25">
      <c r="U61" s="3"/>
      <c r="V61" s="3"/>
      <c r="W61" s="3"/>
      <c r="X61" s="3"/>
      <c r="Y61" s="3"/>
      <c r="Z61" s="3"/>
      <c r="AA61" s="3"/>
    </row>
    <row r="62" spans="1:27" ht="18" customHeight="1" x14ac:dyDescent="0.25">
      <c r="U62" s="3"/>
      <c r="V62" s="3"/>
      <c r="W62" s="3"/>
      <c r="X62" s="3"/>
      <c r="Y62" s="3"/>
      <c r="Z62" s="3"/>
      <c r="AA62" s="3"/>
    </row>
    <row r="63" spans="1:27" ht="18" customHeight="1" x14ac:dyDescent="0.25">
      <c r="U63" s="3"/>
      <c r="V63" s="3"/>
      <c r="W63" s="3"/>
      <c r="X63" s="3"/>
      <c r="Y63" s="3"/>
      <c r="Z63" s="3"/>
      <c r="AA63" s="3"/>
    </row>
    <row r="64" spans="1:27" ht="18" customHeight="1" x14ac:dyDescent="0.25">
      <c r="U64" s="3"/>
      <c r="V64" s="3"/>
      <c r="W64" s="3"/>
      <c r="X64" s="3"/>
      <c r="Y64" s="3"/>
      <c r="Z64" s="3"/>
      <c r="AA64" s="3"/>
    </row>
    <row r="65" spans="21:27" ht="18" customHeight="1" x14ac:dyDescent="0.25">
      <c r="U65" s="3"/>
      <c r="V65" s="3"/>
      <c r="W65" s="3"/>
      <c r="X65" s="3"/>
      <c r="Y65" s="3"/>
      <c r="Z65" s="3"/>
      <c r="AA65" s="3"/>
    </row>
    <row r="66" spans="21:27" ht="18" customHeight="1" x14ac:dyDescent="0.25">
      <c r="U66" s="3"/>
      <c r="V66" s="3"/>
      <c r="W66" s="3"/>
      <c r="X66" s="3"/>
      <c r="Y66" s="3"/>
      <c r="Z66" s="3"/>
      <c r="AA66" s="3"/>
    </row>
    <row r="67" spans="21:27" ht="18" customHeight="1" x14ac:dyDescent="0.25">
      <c r="U67" s="3"/>
      <c r="V67" s="3"/>
      <c r="W67" s="3"/>
      <c r="X67" s="3"/>
      <c r="Y67" s="3"/>
      <c r="Z67" s="3"/>
      <c r="AA67" s="3"/>
    </row>
    <row r="68" spans="21:27" ht="18" customHeight="1" x14ac:dyDescent="0.25">
      <c r="U68" s="3"/>
      <c r="V68" s="3"/>
      <c r="W68" s="3"/>
      <c r="X68" s="3"/>
      <c r="Y68" s="3"/>
      <c r="Z68" s="3"/>
      <c r="AA68" s="3"/>
    </row>
    <row r="69" spans="21:27" ht="18" customHeight="1" x14ac:dyDescent="0.25">
      <c r="U69" s="3"/>
      <c r="V69" s="3"/>
      <c r="W69" s="3"/>
      <c r="X69" s="3"/>
      <c r="Y69" s="3"/>
      <c r="Z69" s="3"/>
      <c r="AA69" s="3"/>
    </row>
    <row r="70" spans="21:27" ht="18" customHeight="1" x14ac:dyDescent="0.25">
      <c r="U70" s="3"/>
      <c r="V70" s="3"/>
      <c r="W70" s="3"/>
      <c r="X70" s="3"/>
      <c r="Y70" s="3"/>
      <c r="Z70" s="3"/>
      <c r="AA70" s="3"/>
    </row>
    <row r="71" spans="21:27" ht="18" customHeight="1" x14ac:dyDescent="0.25">
      <c r="U71" s="3"/>
      <c r="V71" s="3"/>
      <c r="W71" s="3"/>
      <c r="X71" s="3"/>
      <c r="Y71" s="3"/>
      <c r="Z71" s="3"/>
      <c r="AA71" s="3"/>
    </row>
    <row r="72" spans="21:27" ht="18" customHeight="1" x14ac:dyDescent="0.25">
      <c r="U72" s="3"/>
      <c r="V72" s="3"/>
      <c r="W72" s="3"/>
      <c r="X72" s="3"/>
      <c r="Y72" s="3"/>
      <c r="Z72" s="3"/>
      <c r="AA72" s="3"/>
    </row>
    <row r="73" spans="21:27" ht="18" customHeight="1" x14ac:dyDescent="0.25">
      <c r="U73" s="3"/>
      <c r="V73" s="3"/>
      <c r="W73" s="3"/>
      <c r="X73" s="3"/>
      <c r="Y73" s="3"/>
      <c r="Z73" s="3"/>
      <c r="AA73" s="3"/>
    </row>
    <row r="74" spans="21:27" ht="18" customHeight="1" x14ac:dyDescent="0.25">
      <c r="U74" s="3"/>
      <c r="V74" s="3"/>
      <c r="W74" s="3"/>
      <c r="X74" s="3"/>
      <c r="Y74" s="3"/>
      <c r="Z74" s="3"/>
      <c r="AA74" s="3"/>
    </row>
    <row r="75" spans="21:27" ht="18" customHeight="1" x14ac:dyDescent="0.25">
      <c r="U75" s="3"/>
      <c r="V75" s="3"/>
      <c r="W75" s="3"/>
      <c r="X75" s="3"/>
      <c r="Y75" s="3"/>
      <c r="Z75" s="3"/>
      <c r="AA75" s="3"/>
    </row>
    <row r="76" spans="21:27" ht="18" customHeight="1" x14ac:dyDescent="0.25">
      <c r="U76" s="3"/>
      <c r="V76" s="3"/>
      <c r="W76" s="3"/>
      <c r="X76" s="3"/>
      <c r="Y76" s="3"/>
      <c r="Z76" s="3"/>
      <c r="AA76" s="3"/>
    </row>
    <row r="77" spans="21:27" ht="18" customHeight="1" x14ac:dyDescent="0.25">
      <c r="U77" s="3"/>
      <c r="V77" s="3"/>
      <c r="W77" s="3"/>
      <c r="X77" s="3"/>
      <c r="Y77" s="3"/>
      <c r="Z77" s="3"/>
      <c r="AA77" s="3"/>
    </row>
    <row r="78" spans="21:27" ht="18" customHeight="1" x14ac:dyDescent="0.25">
      <c r="U78" s="3"/>
      <c r="V78" s="3"/>
      <c r="W78" s="3"/>
      <c r="X78" s="3"/>
      <c r="Y78" s="3"/>
      <c r="Z78" s="3"/>
      <c r="AA78" s="3"/>
    </row>
    <row r="79" spans="21:27" ht="18" customHeight="1" x14ac:dyDescent="0.25">
      <c r="U79" s="3"/>
      <c r="V79" s="3"/>
      <c r="W79" s="3"/>
      <c r="X79" s="3"/>
      <c r="Y79" s="3"/>
      <c r="Z79" s="3"/>
      <c r="AA79" s="3"/>
    </row>
    <row r="80" spans="21:27" ht="18" customHeight="1" x14ac:dyDescent="0.25">
      <c r="U80" s="3"/>
      <c r="V80" s="3"/>
      <c r="W80" s="3"/>
      <c r="X80" s="3"/>
      <c r="Y80" s="3"/>
      <c r="Z80" s="3"/>
      <c r="AA80" s="3"/>
    </row>
    <row r="81" spans="21:27" ht="18" customHeight="1" x14ac:dyDescent="0.25">
      <c r="U81" s="3"/>
      <c r="V81" s="3"/>
      <c r="W81" s="3"/>
      <c r="X81" s="3"/>
      <c r="Y81" s="3"/>
      <c r="Z81" s="3"/>
      <c r="AA81" s="3"/>
    </row>
    <row r="82" spans="21:27" ht="18" customHeight="1" x14ac:dyDescent="0.25">
      <c r="U82" s="3"/>
      <c r="V82" s="3"/>
      <c r="W82" s="3"/>
      <c r="X82" s="3"/>
      <c r="Y82" s="3"/>
      <c r="Z82" s="3"/>
      <c r="AA82" s="3"/>
    </row>
    <row r="83" spans="21:27" ht="18" customHeight="1" x14ac:dyDescent="0.25">
      <c r="U83" s="3"/>
      <c r="V83" s="3"/>
      <c r="W83" s="3"/>
      <c r="X83" s="3"/>
      <c r="Y83" s="3"/>
      <c r="Z83" s="3"/>
      <c r="AA83" s="3"/>
    </row>
    <row r="84" spans="21:27" ht="18" customHeight="1" x14ac:dyDescent="0.25">
      <c r="U84" s="3"/>
      <c r="V84" s="3"/>
      <c r="W84" s="3"/>
      <c r="X84" s="3"/>
      <c r="Y84" s="3"/>
      <c r="Z84" s="3"/>
      <c r="AA84" s="3"/>
    </row>
    <row r="85" spans="21:27" ht="18" customHeight="1" x14ac:dyDescent="0.25">
      <c r="U85" s="3"/>
      <c r="V85" s="3"/>
      <c r="W85" s="3"/>
      <c r="X85" s="3"/>
      <c r="Y85" s="3"/>
      <c r="Z85" s="3"/>
      <c r="AA85" s="3"/>
    </row>
    <row r="86" spans="21:27" ht="18" customHeight="1" x14ac:dyDescent="0.25">
      <c r="U86" s="3"/>
      <c r="V86" s="3"/>
      <c r="W86" s="3"/>
      <c r="X86" s="3"/>
      <c r="Y86" s="3"/>
      <c r="Z86" s="3"/>
      <c r="AA86" s="3"/>
    </row>
    <row r="87" spans="21:27" ht="18" customHeight="1" x14ac:dyDescent="0.25">
      <c r="U87" s="3"/>
      <c r="V87" s="3"/>
      <c r="W87" s="3"/>
      <c r="X87" s="3"/>
      <c r="Y87" s="3"/>
      <c r="Z87" s="3"/>
      <c r="AA87" s="3"/>
    </row>
    <row r="88" spans="21:27" ht="18" customHeight="1" x14ac:dyDescent="0.25">
      <c r="U88" s="3"/>
      <c r="V88" s="3"/>
      <c r="W88" s="3"/>
      <c r="X88" s="3"/>
      <c r="Y88" s="3"/>
      <c r="Z88" s="3"/>
      <c r="AA88" s="3"/>
    </row>
    <row r="89" spans="21:27" ht="18" customHeight="1" x14ac:dyDescent="0.25">
      <c r="U89" s="3"/>
      <c r="V89" s="3"/>
      <c r="W89" s="3"/>
      <c r="X89" s="3"/>
      <c r="Y89" s="3"/>
      <c r="Z89" s="3"/>
      <c r="AA89" s="3"/>
    </row>
    <row r="90" spans="21:27" ht="18" customHeight="1" x14ac:dyDescent="0.25">
      <c r="U90" s="3"/>
      <c r="V90" s="3"/>
      <c r="W90" s="3"/>
      <c r="X90" s="3"/>
      <c r="Y90" s="3"/>
      <c r="Z90" s="3"/>
      <c r="AA90" s="3"/>
    </row>
    <row r="91" spans="21:27" ht="18" customHeight="1" x14ac:dyDescent="0.25">
      <c r="U91" s="3"/>
      <c r="V91" s="3"/>
      <c r="W91" s="3"/>
      <c r="X91" s="3"/>
      <c r="Y91" s="3"/>
      <c r="Z91" s="3"/>
      <c r="AA91" s="3"/>
    </row>
    <row r="92" spans="21:27" ht="18" customHeight="1" x14ac:dyDescent="0.25">
      <c r="U92" s="3"/>
      <c r="V92" s="3"/>
      <c r="W92" s="3"/>
      <c r="X92" s="3"/>
      <c r="Y92" s="3"/>
      <c r="Z92" s="3"/>
      <c r="AA92" s="3"/>
    </row>
    <row r="93" spans="21:27" ht="18" customHeight="1" x14ac:dyDescent="0.25">
      <c r="U93" s="3"/>
      <c r="V93" s="3"/>
      <c r="W93" s="3"/>
      <c r="X93" s="3"/>
      <c r="Y93" s="3"/>
      <c r="Z93" s="3"/>
      <c r="AA93" s="3"/>
    </row>
    <row r="94" spans="21:27" ht="18" customHeight="1" x14ac:dyDescent="0.25">
      <c r="U94" s="3"/>
      <c r="V94" s="3"/>
      <c r="W94" s="3"/>
      <c r="X94" s="3"/>
      <c r="Y94" s="3"/>
      <c r="Z94" s="3"/>
      <c r="AA94" s="3"/>
    </row>
    <row r="95" spans="21:27" ht="18" customHeight="1" x14ac:dyDescent="0.25">
      <c r="U95" s="3"/>
      <c r="V95" s="3"/>
      <c r="W95" s="3"/>
      <c r="X95" s="3"/>
      <c r="Y95" s="3"/>
      <c r="Z95" s="3"/>
      <c r="AA95" s="3"/>
    </row>
    <row r="96" spans="21:27" ht="18" customHeight="1" x14ac:dyDescent="0.25">
      <c r="U96" s="3"/>
      <c r="V96" s="3"/>
      <c r="W96" s="3"/>
      <c r="X96" s="3"/>
      <c r="Y96" s="3"/>
      <c r="Z96" s="3"/>
      <c r="AA96" s="3"/>
    </row>
    <row r="97" spans="21:27" ht="18" customHeight="1" x14ac:dyDescent="0.25">
      <c r="U97" s="3"/>
      <c r="V97" s="3"/>
      <c r="W97" s="3"/>
      <c r="X97" s="3"/>
      <c r="Y97" s="3"/>
      <c r="Z97" s="3"/>
      <c r="AA97" s="3"/>
    </row>
    <row r="98" spans="21:27" ht="18" customHeight="1" x14ac:dyDescent="0.25">
      <c r="U98" s="3"/>
      <c r="V98" s="3"/>
      <c r="W98" s="3"/>
      <c r="X98" s="3"/>
      <c r="Y98" s="3"/>
      <c r="Z98" s="3"/>
      <c r="AA98" s="3"/>
    </row>
    <row r="99" spans="21:27" ht="18" customHeight="1" x14ac:dyDescent="0.25">
      <c r="U99" s="3"/>
      <c r="V99" s="3"/>
      <c r="W99" s="3"/>
      <c r="X99" s="3"/>
      <c r="Y99" s="3"/>
      <c r="Z99" s="3"/>
      <c r="AA99" s="3"/>
    </row>
    <row r="100" spans="21:27" ht="18" customHeight="1" x14ac:dyDescent="0.25">
      <c r="U100" s="3"/>
      <c r="V100" s="3"/>
      <c r="W100" s="3"/>
      <c r="X100" s="3"/>
      <c r="Y100" s="3"/>
      <c r="Z100" s="3"/>
      <c r="AA100" s="3"/>
    </row>
    <row r="101" spans="21:27" ht="18" customHeight="1" x14ac:dyDescent="0.25">
      <c r="U101" s="3"/>
      <c r="V101" s="3"/>
      <c r="W101" s="3"/>
      <c r="X101" s="3"/>
      <c r="Y101" s="3"/>
      <c r="Z101" s="3"/>
      <c r="AA101" s="3"/>
    </row>
    <row r="102" spans="21:27" ht="18" customHeight="1" x14ac:dyDescent="0.25">
      <c r="U102" s="3"/>
      <c r="V102" s="3"/>
      <c r="W102" s="3"/>
      <c r="X102" s="3"/>
      <c r="Y102" s="3"/>
      <c r="Z102" s="3"/>
      <c r="AA102" s="3"/>
    </row>
    <row r="103" spans="21:27" ht="18" customHeight="1" x14ac:dyDescent="0.25">
      <c r="U103" s="3"/>
      <c r="V103" s="3"/>
      <c r="W103" s="3"/>
      <c r="X103" s="3"/>
      <c r="Y103" s="3"/>
      <c r="Z103" s="3"/>
      <c r="AA103" s="3"/>
    </row>
    <row r="104" spans="21:27" ht="18" customHeight="1" x14ac:dyDescent="0.25">
      <c r="U104" s="3"/>
      <c r="V104" s="3"/>
      <c r="W104" s="3"/>
      <c r="X104" s="3"/>
      <c r="Y104" s="3"/>
      <c r="Z104" s="3"/>
      <c r="AA104" s="3"/>
    </row>
    <row r="105" spans="21:27" ht="18" customHeight="1" x14ac:dyDescent="0.25">
      <c r="U105" s="3"/>
      <c r="V105" s="3"/>
      <c r="W105" s="3"/>
      <c r="X105" s="3"/>
      <c r="Y105" s="3"/>
      <c r="Z105" s="3"/>
      <c r="AA105" s="3"/>
    </row>
    <row r="106" spans="21:27" ht="18" customHeight="1" x14ac:dyDescent="0.25">
      <c r="U106" s="3"/>
      <c r="V106" s="3"/>
      <c r="W106" s="3"/>
      <c r="X106" s="3"/>
      <c r="Y106" s="3"/>
      <c r="Z106" s="3"/>
      <c r="AA106" s="3"/>
    </row>
    <row r="107" spans="21:27" ht="18" customHeight="1" x14ac:dyDescent="0.25">
      <c r="U107" s="3"/>
      <c r="V107" s="3"/>
      <c r="W107" s="3"/>
      <c r="X107" s="3"/>
      <c r="Y107" s="3"/>
      <c r="Z107" s="3"/>
      <c r="AA107" s="3"/>
    </row>
    <row r="108" spans="21:27" ht="18" customHeight="1" x14ac:dyDescent="0.25">
      <c r="U108" s="3"/>
      <c r="V108" s="3"/>
      <c r="W108" s="3"/>
      <c r="X108" s="3"/>
      <c r="Y108" s="3"/>
      <c r="Z108" s="3"/>
      <c r="AA108" s="3"/>
    </row>
    <row r="109" spans="21:27" ht="18" customHeight="1" x14ac:dyDescent="0.25">
      <c r="U109" s="3"/>
      <c r="V109" s="3"/>
      <c r="W109" s="3"/>
      <c r="X109" s="3"/>
      <c r="Y109" s="3"/>
      <c r="Z109" s="3"/>
      <c r="AA109" s="3"/>
    </row>
    <row r="110" spans="21:27" ht="18" customHeight="1" x14ac:dyDescent="0.25">
      <c r="U110" s="3"/>
      <c r="V110" s="3"/>
      <c r="W110" s="3"/>
      <c r="X110" s="3"/>
      <c r="Y110" s="3"/>
      <c r="Z110" s="3"/>
      <c r="AA110" s="3"/>
    </row>
    <row r="111" spans="21:27" ht="18" customHeight="1" x14ac:dyDescent="0.25">
      <c r="U111" s="3"/>
      <c r="V111" s="3"/>
      <c r="W111" s="3"/>
      <c r="X111" s="3"/>
      <c r="Y111" s="3"/>
      <c r="Z111" s="3"/>
      <c r="AA111" s="3"/>
    </row>
    <row r="112" spans="21:27" ht="18" customHeight="1" x14ac:dyDescent="0.25">
      <c r="U112" s="3"/>
      <c r="V112" s="3"/>
      <c r="W112" s="3"/>
      <c r="X112" s="3"/>
      <c r="Y112" s="3"/>
      <c r="Z112" s="3"/>
      <c r="AA112" s="3"/>
    </row>
    <row r="113" spans="21:27" ht="18" customHeight="1" x14ac:dyDescent="0.25">
      <c r="U113" s="3"/>
      <c r="V113" s="3"/>
      <c r="W113" s="3"/>
      <c r="X113" s="3"/>
      <c r="Y113" s="3"/>
      <c r="Z113" s="3"/>
      <c r="AA113" s="3"/>
    </row>
    <row r="114" spans="21:27" ht="18" customHeight="1" x14ac:dyDescent="0.25">
      <c r="U114" s="3"/>
      <c r="V114" s="3"/>
      <c r="W114" s="3"/>
      <c r="X114" s="3"/>
      <c r="Y114" s="3"/>
      <c r="Z114" s="3"/>
      <c r="AA114" s="3"/>
    </row>
    <row r="115" spans="21:27" ht="18" customHeight="1" x14ac:dyDescent="0.25">
      <c r="U115" s="3"/>
      <c r="V115" s="3"/>
      <c r="W115" s="3"/>
      <c r="X115" s="3"/>
      <c r="Y115" s="3"/>
      <c r="Z115" s="3"/>
      <c r="AA115" s="3"/>
    </row>
    <row r="116" spans="21:27" ht="18" customHeight="1" x14ac:dyDescent="0.25">
      <c r="U116" s="3"/>
      <c r="V116" s="3"/>
      <c r="W116" s="3"/>
      <c r="X116" s="3"/>
      <c r="Y116" s="3"/>
      <c r="Z116" s="3"/>
      <c r="AA116" s="3"/>
    </row>
    <row r="117" spans="21:27" ht="18" customHeight="1" x14ac:dyDescent="0.25">
      <c r="U117" s="3"/>
      <c r="V117" s="3"/>
      <c r="W117" s="3"/>
      <c r="X117" s="3"/>
      <c r="Y117" s="3"/>
      <c r="Z117" s="3"/>
      <c r="AA117" s="3"/>
    </row>
    <row r="118" spans="21:27" ht="18" customHeight="1" x14ac:dyDescent="0.25">
      <c r="U118" s="3"/>
      <c r="V118" s="3"/>
      <c r="W118" s="3"/>
      <c r="X118" s="3"/>
      <c r="Y118" s="3"/>
      <c r="Z118" s="3"/>
      <c r="AA118" s="3"/>
    </row>
    <row r="119" spans="21:27" ht="18" customHeight="1" x14ac:dyDescent="0.25">
      <c r="U119" s="3"/>
      <c r="V119" s="3"/>
      <c r="W119" s="3"/>
      <c r="X119" s="3"/>
      <c r="Y119" s="3"/>
      <c r="Z119" s="3"/>
      <c r="AA119" s="3"/>
    </row>
    <row r="120" spans="21:27" ht="18" customHeight="1" x14ac:dyDescent="0.25">
      <c r="U120" s="3"/>
      <c r="V120" s="3"/>
      <c r="W120" s="3"/>
      <c r="X120" s="3"/>
      <c r="Y120" s="3"/>
      <c r="Z120" s="3"/>
      <c r="AA120" s="3"/>
    </row>
    <row r="121" spans="21:27" ht="18" customHeight="1" x14ac:dyDescent="0.25">
      <c r="U121" s="3"/>
      <c r="V121" s="3"/>
      <c r="W121" s="3"/>
      <c r="X121" s="3"/>
      <c r="Y121" s="3"/>
      <c r="Z121" s="3"/>
      <c r="AA121" s="3"/>
    </row>
    <row r="122" spans="21:27" ht="18" customHeight="1" x14ac:dyDescent="0.25">
      <c r="U122" s="3"/>
      <c r="V122" s="3"/>
      <c r="W122" s="3"/>
      <c r="X122" s="3"/>
      <c r="Y122" s="3"/>
      <c r="Z122" s="3"/>
      <c r="AA122" s="3"/>
    </row>
    <row r="123" spans="21:27" ht="18" customHeight="1" x14ac:dyDescent="0.25">
      <c r="U123" s="3"/>
      <c r="V123" s="3"/>
      <c r="W123" s="3"/>
      <c r="X123" s="3"/>
      <c r="Y123" s="3"/>
      <c r="Z123" s="3"/>
      <c r="AA123" s="3"/>
    </row>
    <row r="124" spans="21:27" ht="18" customHeight="1" x14ac:dyDescent="0.25">
      <c r="U124" s="3"/>
      <c r="V124" s="3"/>
      <c r="W124" s="3"/>
      <c r="X124" s="3"/>
      <c r="Y124" s="3"/>
      <c r="Z124" s="3"/>
      <c r="AA124" s="3"/>
    </row>
    <row r="125" spans="21:27" ht="18" customHeight="1" x14ac:dyDescent="0.25">
      <c r="U125" s="3"/>
      <c r="V125" s="3"/>
      <c r="W125" s="3"/>
      <c r="X125" s="3"/>
      <c r="Y125" s="3"/>
      <c r="Z125" s="3"/>
      <c r="AA125" s="3"/>
    </row>
    <row r="126" spans="21:27" ht="18" customHeight="1" x14ac:dyDescent="0.25">
      <c r="U126" s="3"/>
      <c r="V126" s="3"/>
      <c r="W126" s="3"/>
      <c r="X126" s="3"/>
      <c r="Y126" s="3"/>
      <c r="Z126" s="3"/>
      <c r="AA126" s="3"/>
    </row>
    <row r="127" spans="21:27" ht="18" customHeight="1" x14ac:dyDescent="0.25">
      <c r="U127" s="3"/>
      <c r="V127" s="3"/>
      <c r="W127" s="3"/>
      <c r="X127" s="3"/>
      <c r="Y127" s="3"/>
      <c r="Z127" s="3"/>
      <c r="AA127" s="3"/>
    </row>
    <row r="128" spans="21:27" ht="18" customHeight="1" x14ac:dyDescent="0.25">
      <c r="U128" s="3"/>
      <c r="V128" s="3"/>
      <c r="W128" s="3"/>
      <c r="X128" s="3"/>
      <c r="Y128" s="3"/>
      <c r="Z128" s="3"/>
      <c r="AA128" s="3"/>
    </row>
    <row r="129" spans="21:27" ht="18" customHeight="1" x14ac:dyDescent="0.25">
      <c r="U129" s="3"/>
      <c r="V129" s="3"/>
      <c r="W129" s="3"/>
      <c r="X129" s="3"/>
      <c r="Y129" s="3"/>
      <c r="Z129" s="3"/>
      <c r="AA129" s="3"/>
    </row>
    <row r="130" spans="21:27" ht="18" customHeight="1" x14ac:dyDescent="0.25">
      <c r="U130" s="3"/>
      <c r="V130" s="3"/>
      <c r="W130" s="3"/>
      <c r="X130" s="3"/>
      <c r="Y130" s="3"/>
      <c r="Z130" s="3"/>
      <c r="AA130" s="3"/>
    </row>
    <row r="131" spans="21:27" ht="18" customHeight="1" x14ac:dyDescent="0.25">
      <c r="U131" s="3"/>
      <c r="V131" s="3"/>
      <c r="W131" s="3"/>
      <c r="X131" s="3"/>
      <c r="Y131" s="3"/>
      <c r="Z131" s="3"/>
      <c r="AA131" s="3"/>
    </row>
    <row r="132" spans="21:27" ht="18" customHeight="1" x14ac:dyDescent="0.25">
      <c r="U132" s="3"/>
      <c r="V132" s="3"/>
      <c r="W132" s="3"/>
      <c r="X132" s="3"/>
      <c r="Y132" s="3"/>
      <c r="Z132" s="3"/>
      <c r="AA132" s="3"/>
    </row>
    <row r="133" spans="21:27" ht="18" customHeight="1" x14ac:dyDescent="0.25">
      <c r="U133" s="3"/>
      <c r="V133" s="3"/>
      <c r="W133" s="3"/>
      <c r="X133" s="3"/>
      <c r="Y133" s="3"/>
      <c r="Z133" s="3"/>
      <c r="AA133" s="3"/>
    </row>
  </sheetData>
  <autoFilter ref="A2:R48"/>
  <mergeCells count="2">
    <mergeCell ref="B49:E49"/>
    <mergeCell ref="H1:M1"/>
  </mergeCells>
  <pageMargins left="0.2" right="0.2" top="0.4" bottom="0.4" header="0" footer="0"/>
  <pageSetup scale="7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5" workbookViewId="0">
      <selection activeCell="B2" sqref="B2:E58"/>
    </sheetView>
  </sheetViews>
  <sheetFormatPr defaultRowHeight="15" x14ac:dyDescent="0.25"/>
  <cols>
    <col min="1" max="1" width="3.85546875" bestFit="1" customWidth="1"/>
    <col min="2" max="2" width="28.28515625" bestFit="1" customWidth="1"/>
    <col min="3" max="3" width="45.140625" bestFit="1" customWidth="1"/>
    <col min="4" max="4" width="4.42578125" customWidth="1"/>
    <col min="5" max="5" width="8" bestFit="1" customWidth="1"/>
    <col min="6" max="6" width="16.140625" bestFit="1" customWidth="1"/>
  </cols>
  <sheetData>
    <row r="1" spans="1:6" x14ac:dyDescent="0.25">
      <c r="A1" t="s">
        <v>64</v>
      </c>
      <c r="B1" s="112" t="s">
        <v>302</v>
      </c>
      <c r="C1" s="112" t="s">
        <v>1</v>
      </c>
      <c r="D1" s="113"/>
      <c r="E1" s="114" t="s">
        <v>38</v>
      </c>
      <c r="F1" s="114" t="s">
        <v>303</v>
      </c>
    </row>
    <row r="2" spans="1:6" x14ac:dyDescent="0.25">
      <c r="A2">
        <v>1</v>
      </c>
      <c r="B2" s="8" t="s">
        <v>229</v>
      </c>
      <c r="C2" s="8" t="s">
        <v>230</v>
      </c>
      <c r="D2" s="8" t="s">
        <v>304</v>
      </c>
      <c r="E2" s="115" t="s">
        <v>305</v>
      </c>
      <c r="F2" s="113" t="s">
        <v>306</v>
      </c>
    </row>
    <row r="3" spans="1:6" x14ac:dyDescent="0.25">
      <c r="A3">
        <v>2</v>
      </c>
      <c r="B3" s="89" t="s">
        <v>307</v>
      </c>
      <c r="C3" s="8" t="s">
        <v>270</v>
      </c>
      <c r="D3" s="8" t="s">
        <v>308</v>
      </c>
      <c r="E3" s="116" t="s">
        <v>309</v>
      </c>
      <c r="F3" s="113" t="s">
        <v>306</v>
      </c>
    </row>
    <row r="4" spans="1:6" x14ac:dyDescent="0.25">
      <c r="A4">
        <v>3</v>
      </c>
      <c r="B4" s="8" t="s">
        <v>310</v>
      </c>
      <c r="C4" s="8" t="s">
        <v>269</v>
      </c>
      <c r="D4" s="8" t="s">
        <v>308</v>
      </c>
      <c r="E4" s="116" t="s">
        <v>311</v>
      </c>
      <c r="F4" s="113" t="s">
        <v>306</v>
      </c>
    </row>
    <row r="5" spans="1:6" x14ac:dyDescent="0.25">
      <c r="A5">
        <v>4</v>
      </c>
      <c r="B5" s="8" t="s">
        <v>295</v>
      </c>
      <c r="C5" s="8" t="s">
        <v>296</v>
      </c>
      <c r="D5" s="8" t="s">
        <v>308</v>
      </c>
      <c r="E5" s="116" t="s">
        <v>312</v>
      </c>
      <c r="F5" s="113" t="s">
        <v>306</v>
      </c>
    </row>
    <row r="6" spans="1:6" x14ac:dyDescent="0.25">
      <c r="A6">
        <v>5</v>
      </c>
      <c r="B6" s="8" t="s">
        <v>285</v>
      </c>
      <c r="C6" s="8" t="s">
        <v>286</v>
      </c>
      <c r="D6" s="8" t="s">
        <v>304</v>
      </c>
      <c r="E6" s="116" t="s">
        <v>313</v>
      </c>
      <c r="F6" s="113" t="s">
        <v>306</v>
      </c>
    </row>
    <row r="7" spans="1:6" x14ac:dyDescent="0.25">
      <c r="A7">
        <v>6</v>
      </c>
      <c r="B7" s="8" t="s">
        <v>314</v>
      </c>
      <c r="C7" s="8" t="s">
        <v>233</v>
      </c>
      <c r="D7" s="8" t="s">
        <v>308</v>
      </c>
      <c r="E7" s="115" t="s">
        <v>305</v>
      </c>
      <c r="F7" s="113" t="s">
        <v>306</v>
      </c>
    </row>
    <row r="8" spans="1:6" x14ac:dyDescent="0.25">
      <c r="A8">
        <v>7</v>
      </c>
      <c r="B8" s="8" t="s">
        <v>307</v>
      </c>
      <c r="C8" s="8" t="s">
        <v>270</v>
      </c>
      <c r="D8" s="8" t="s">
        <v>308</v>
      </c>
      <c r="E8" s="116" t="s">
        <v>309</v>
      </c>
      <c r="F8" s="113" t="s">
        <v>306</v>
      </c>
    </row>
    <row r="9" spans="1:6" x14ac:dyDescent="0.25">
      <c r="A9">
        <v>8</v>
      </c>
      <c r="B9" s="8" t="s">
        <v>300</v>
      </c>
      <c r="C9" s="8" t="s">
        <v>301</v>
      </c>
      <c r="D9" s="8" t="s">
        <v>304</v>
      </c>
      <c r="E9" s="116" t="s">
        <v>311</v>
      </c>
      <c r="F9" s="113" t="s">
        <v>306</v>
      </c>
    </row>
    <row r="10" spans="1:6" x14ac:dyDescent="0.25">
      <c r="A10">
        <v>9</v>
      </c>
      <c r="B10" s="8" t="s">
        <v>315</v>
      </c>
      <c r="C10" s="8" t="s">
        <v>316</v>
      </c>
      <c r="D10" s="8" t="s">
        <v>317</v>
      </c>
      <c r="E10" s="116" t="s">
        <v>318</v>
      </c>
      <c r="F10" s="113" t="s">
        <v>306</v>
      </c>
    </row>
    <row r="11" spans="1:6" x14ac:dyDescent="0.25">
      <c r="A11">
        <v>10</v>
      </c>
      <c r="B11" s="8" t="s">
        <v>292</v>
      </c>
      <c r="C11" s="8" t="s">
        <v>293</v>
      </c>
      <c r="D11" s="8" t="s">
        <v>304</v>
      </c>
      <c r="E11" s="116" t="s">
        <v>312</v>
      </c>
      <c r="F11" s="113" t="s">
        <v>306</v>
      </c>
    </row>
    <row r="12" spans="1:6" x14ac:dyDescent="0.25">
      <c r="A12">
        <v>11</v>
      </c>
      <c r="B12" s="8" t="s">
        <v>319</v>
      </c>
      <c r="C12" s="8" t="s">
        <v>287</v>
      </c>
      <c r="D12" s="8" t="s">
        <v>304</v>
      </c>
      <c r="E12" s="116" t="s">
        <v>313</v>
      </c>
      <c r="F12" s="113" t="s">
        <v>306</v>
      </c>
    </row>
    <row r="13" spans="1:6" x14ac:dyDescent="0.25">
      <c r="A13">
        <v>12</v>
      </c>
      <c r="B13" s="117" t="s">
        <v>288</v>
      </c>
      <c r="C13" s="8" t="s">
        <v>289</v>
      </c>
      <c r="D13" s="8" t="s">
        <v>304</v>
      </c>
      <c r="E13" s="116" t="s">
        <v>309</v>
      </c>
      <c r="F13" s="113" t="s">
        <v>306</v>
      </c>
    </row>
    <row r="14" spans="1:6" x14ac:dyDescent="0.25">
      <c r="A14">
        <v>13</v>
      </c>
      <c r="B14" s="117" t="s">
        <v>320</v>
      </c>
      <c r="C14" s="8" t="s">
        <v>321</v>
      </c>
      <c r="D14" s="8" t="s">
        <v>304</v>
      </c>
      <c r="E14" s="116" t="s">
        <v>318</v>
      </c>
      <c r="F14" s="113" t="s">
        <v>306</v>
      </c>
    </row>
    <row r="15" spans="1:6" x14ac:dyDescent="0.25">
      <c r="A15">
        <v>14</v>
      </c>
      <c r="B15" s="8" t="s">
        <v>294</v>
      </c>
      <c r="C15" s="8" t="s">
        <v>293</v>
      </c>
      <c r="D15" s="8" t="s">
        <v>304</v>
      </c>
      <c r="E15" s="116" t="s">
        <v>312</v>
      </c>
      <c r="F15" s="113" t="s">
        <v>306</v>
      </c>
    </row>
    <row r="16" spans="1:6" x14ac:dyDescent="0.25">
      <c r="A16">
        <v>15</v>
      </c>
      <c r="B16" s="8" t="s">
        <v>271</v>
      </c>
      <c r="C16" s="8" t="s">
        <v>272</v>
      </c>
      <c r="D16" s="8" t="s">
        <v>304</v>
      </c>
      <c r="E16" s="115" t="s">
        <v>322</v>
      </c>
      <c r="F16" s="113" t="s">
        <v>306</v>
      </c>
    </row>
    <row r="17" spans="1:6" x14ac:dyDescent="0.25">
      <c r="A17">
        <v>16</v>
      </c>
      <c r="B17" s="117" t="s">
        <v>277</v>
      </c>
      <c r="C17" s="8" t="s">
        <v>278</v>
      </c>
      <c r="D17" s="8" t="s">
        <v>308</v>
      </c>
      <c r="E17" s="115" t="s">
        <v>323</v>
      </c>
      <c r="F17" s="113" t="s">
        <v>306</v>
      </c>
    </row>
    <row r="18" spans="1:6" x14ac:dyDescent="0.25">
      <c r="A18">
        <v>17</v>
      </c>
      <c r="B18" s="8" t="s">
        <v>283</v>
      </c>
      <c r="C18" s="8" t="s">
        <v>284</v>
      </c>
      <c r="D18" s="8" t="s">
        <v>304</v>
      </c>
      <c r="E18" s="116" t="s">
        <v>324</v>
      </c>
      <c r="F18" s="113" t="s">
        <v>306</v>
      </c>
    </row>
    <row r="19" spans="1:6" x14ac:dyDescent="0.25">
      <c r="A19">
        <v>18</v>
      </c>
      <c r="B19" s="8" t="s">
        <v>297</v>
      </c>
      <c r="C19" s="8" t="s">
        <v>298</v>
      </c>
      <c r="D19" s="8" t="s">
        <v>304</v>
      </c>
      <c r="E19" s="115" t="s">
        <v>325</v>
      </c>
      <c r="F19" s="113" t="s">
        <v>306</v>
      </c>
    </row>
    <row r="20" spans="1:6" x14ac:dyDescent="0.25">
      <c r="A20">
        <v>19</v>
      </c>
      <c r="B20" s="118" t="s">
        <v>326</v>
      </c>
      <c r="C20" s="8" t="s">
        <v>327</v>
      </c>
      <c r="D20" s="8" t="s">
        <v>304</v>
      </c>
      <c r="E20" s="116" t="s">
        <v>328</v>
      </c>
      <c r="F20" s="113" t="s">
        <v>306</v>
      </c>
    </row>
    <row r="21" spans="1:6" x14ac:dyDescent="0.25">
      <c r="A21">
        <v>20</v>
      </c>
      <c r="B21" s="117" t="s">
        <v>329</v>
      </c>
      <c r="C21" s="8" t="s">
        <v>330</v>
      </c>
      <c r="D21" s="8" t="s">
        <v>304</v>
      </c>
      <c r="E21" s="116" t="s">
        <v>331</v>
      </c>
      <c r="F21" s="113" t="s">
        <v>306</v>
      </c>
    </row>
    <row r="22" spans="1:6" x14ac:dyDescent="0.25">
      <c r="A22">
        <v>21</v>
      </c>
      <c r="B22" s="8" t="s">
        <v>273</v>
      </c>
      <c r="C22" s="8" t="s">
        <v>274</v>
      </c>
      <c r="D22" s="8" t="s">
        <v>308</v>
      </c>
      <c r="E22" s="115" t="s">
        <v>322</v>
      </c>
      <c r="F22" s="113" t="s">
        <v>306</v>
      </c>
    </row>
    <row r="23" spans="1:6" x14ac:dyDescent="0.25">
      <c r="A23">
        <v>22</v>
      </c>
      <c r="B23" t="s">
        <v>275</v>
      </c>
      <c r="C23" s="8" t="s">
        <v>276</v>
      </c>
      <c r="D23" s="8" t="s">
        <v>304</v>
      </c>
      <c r="E23" s="115" t="s">
        <v>323</v>
      </c>
      <c r="F23" s="113" t="s">
        <v>306</v>
      </c>
    </row>
    <row r="24" spans="1:6" x14ac:dyDescent="0.25">
      <c r="A24">
        <v>23</v>
      </c>
      <c r="B24" s="8" t="s">
        <v>281</v>
      </c>
      <c r="C24" s="8" t="s">
        <v>282</v>
      </c>
      <c r="D24" s="8" t="s">
        <v>304</v>
      </c>
      <c r="E24" s="116" t="s">
        <v>324</v>
      </c>
      <c r="F24" s="113" t="s">
        <v>306</v>
      </c>
    </row>
    <row r="25" spans="1:6" x14ac:dyDescent="0.25">
      <c r="A25">
        <v>24</v>
      </c>
      <c r="B25" s="117" t="s">
        <v>332</v>
      </c>
      <c r="C25" s="8" t="s">
        <v>299</v>
      </c>
      <c r="D25" s="8" t="s">
        <v>304</v>
      </c>
      <c r="E25" s="115" t="s">
        <v>325</v>
      </c>
      <c r="F25" s="113" t="s">
        <v>306</v>
      </c>
    </row>
    <row r="26" spans="1:6" x14ac:dyDescent="0.25">
      <c r="A26">
        <v>25</v>
      </c>
      <c r="B26" s="8" t="s">
        <v>333</v>
      </c>
      <c r="C26" s="8" t="s">
        <v>330</v>
      </c>
      <c r="D26" s="8" t="s">
        <v>304</v>
      </c>
      <c r="E26" s="116" t="s">
        <v>331</v>
      </c>
      <c r="F26" s="113" t="s">
        <v>306</v>
      </c>
    </row>
    <row r="27" spans="1:6" x14ac:dyDescent="0.25">
      <c r="A27">
        <v>26</v>
      </c>
      <c r="B27" s="8" t="s">
        <v>334</v>
      </c>
      <c r="C27" s="8" t="s">
        <v>335</v>
      </c>
      <c r="D27" s="8" t="s">
        <v>304</v>
      </c>
      <c r="E27" s="115" t="s">
        <v>322</v>
      </c>
      <c r="F27" s="113" t="s">
        <v>306</v>
      </c>
    </row>
    <row r="28" spans="1:6" x14ac:dyDescent="0.25">
      <c r="A28">
        <v>27</v>
      </c>
      <c r="B28" s="8" t="s">
        <v>290</v>
      </c>
      <c r="C28" s="8" t="s">
        <v>291</v>
      </c>
      <c r="D28" s="8" t="s">
        <v>308</v>
      </c>
      <c r="E28" s="115" t="s">
        <v>323</v>
      </c>
      <c r="F28" s="113" t="s">
        <v>306</v>
      </c>
    </row>
    <row r="29" spans="1:6" x14ac:dyDescent="0.25">
      <c r="A29">
        <v>28</v>
      </c>
      <c r="B29" s="8" t="s">
        <v>279</v>
      </c>
      <c r="C29" s="8" t="s">
        <v>280</v>
      </c>
      <c r="D29" s="8" t="s">
        <v>304</v>
      </c>
      <c r="E29" s="116" t="s">
        <v>324</v>
      </c>
      <c r="F29" s="113" t="s">
        <v>306</v>
      </c>
    </row>
    <row r="30" spans="1:6" x14ac:dyDescent="0.25">
      <c r="A30">
        <v>29</v>
      </c>
      <c r="B30" s="8" t="s">
        <v>223</v>
      </c>
      <c r="C30" s="8" t="s">
        <v>224</v>
      </c>
      <c r="D30" s="8" t="s">
        <v>304</v>
      </c>
      <c r="E30" s="115" t="s">
        <v>305</v>
      </c>
      <c r="F30" s="113" t="s">
        <v>200</v>
      </c>
    </row>
    <row r="31" spans="1:6" x14ac:dyDescent="0.25">
      <c r="A31">
        <v>30</v>
      </c>
      <c r="B31" s="8" t="s">
        <v>336</v>
      </c>
      <c r="C31" s="8" t="s">
        <v>242</v>
      </c>
      <c r="D31" s="8" t="s">
        <v>304</v>
      </c>
      <c r="E31" s="116" t="s">
        <v>309</v>
      </c>
      <c r="F31" s="113" t="s">
        <v>200</v>
      </c>
    </row>
    <row r="32" spans="1:6" x14ac:dyDescent="0.25">
      <c r="A32">
        <v>31</v>
      </c>
      <c r="B32" s="119" t="s">
        <v>240</v>
      </c>
      <c r="C32" s="8" t="s">
        <v>241</v>
      </c>
      <c r="D32" s="8" t="s">
        <v>304</v>
      </c>
      <c r="E32" s="116" t="s">
        <v>311</v>
      </c>
      <c r="F32" s="113" t="s">
        <v>200</v>
      </c>
    </row>
    <row r="33" spans="1:6" x14ac:dyDescent="0.25">
      <c r="A33">
        <v>32</v>
      </c>
      <c r="B33" s="120" t="s">
        <v>243</v>
      </c>
      <c r="C33" s="8" t="s">
        <v>244</v>
      </c>
      <c r="D33" s="8" t="s">
        <v>308</v>
      </c>
      <c r="E33" s="116" t="s">
        <v>318</v>
      </c>
      <c r="F33" s="113" t="s">
        <v>200</v>
      </c>
    </row>
    <row r="34" spans="1:6" x14ac:dyDescent="0.25">
      <c r="A34">
        <v>33</v>
      </c>
      <c r="B34" s="8" t="s">
        <v>238</v>
      </c>
      <c r="C34" s="8" t="s">
        <v>239</v>
      </c>
      <c r="D34" s="8" t="s">
        <v>304</v>
      </c>
      <c r="E34" s="116" t="s">
        <v>312</v>
      </c>
      <c r="F34" s="113" t="s">
        <v>200</v>
      </c>
    </row>
    <row r="35" spans="1:6" x14ac:dyDescent="0.25">
      <c r="A35">
        <v>34</v>
      </c>
      <c r="B35" s="8" t="s">
        <v>207</v>
      </c>
      <c r="C35" s="8" t="s">
        <v>208</v>
      </c>
      <c r="D35" s="8" t="s">
        <v>304</v>
      </c>
      <c r="E35" s="116" t="s">
        <v>313</v>
      </c>
      <c r="F35" s="113" t="s">
        <v>200</v>
      </c>
    </row>
    <row r="36" spans="1:6" x14ac:dyDescent="0.25">
      <c r="A36">
        <v>35</v>
      </c>
      <c r="B36" s="8" t="s">
        <v>205</v>
      </c>
      <c r="C36" s="8" t="s">
        <v>206</v>
      </c>
      <c r="D36" s="8" t="s">
        <v>308</v>
      </c>
      <c r="E36" s="115" t="s">
        <v>305</v>
      </c>
      <c r="F36" s="113" t="s">
        <v>200</v>
      </c>
    </row>
    <row r="37" spans="1:6" x14ac:dyDescent="0.25">
      <c r="A37">
        <v>36</v>
      </c>
      <c r="B37" s="8" t="s">
        <v>236</v>
      </c>
      <c r="C37" s="8" t="s">
        <v>237</v>
      </c>
      <c r="D37" s="8" t="s">
        <v>308</v>
      </c>
      <c r="E37" s="116" t="s">
        <v>309</v>
      </c>
      <c r="F37" s="113" t="s">
        <v>200</v>
      </c>
    </row>
    <row r="38" spans="1:6" x14ac:dyDescent="0.25">
      <c r="A38">
        <v>37</v>
      </c>
      <c r="B38" s="8" t="s">
        <v>247</v>
      </c>
      <c r="C38" s="8" t="s">
        <v>248</v>
      </c>
      <c r="D38" s="8" t="s">
        <v>304</v>
      </c>
      <c r="E38" s="116" t="s">
        <v>311</v>
      </c>
      <c r="F38" s="113" t="s">
        <v>200</v>
      </c>
    </row>
    <row r="39" spans="1:6" x14ac:dyDescent="0.25">
      <c r="A39">
        <v>38</v>
      </c>
      <c r="B39" s="8" t="s">
        <v>249</v>
      </c>
      <c r="C39" s="8" t="s">
        <v>250</v>
      </c>
      <c r="D39" s="8" t="s">
        <v>304</v>
      </c>
      <c r="E39" s="116" t="s">
        <v>318</v>
      </c>
      <c r="F39" s="113" t="s">
        <v>200</v>
      </c>
    </row>
    <row r="40" spans="1:6" x14ac:dyDescent="0.25">
      <c r="A40">
        <v>39</v>
      </c>
      <c r="B40" s="8" t="s">
        <v>337</v>
      </c>
      <c r="C40" s="8" t="s">
        <v>338</v>
      </c>
      <c r="D40" s="8" t="s">
        <v>304</v>
      </c>
      <c r="E40" s="116" t="s">
        <v>312</v>
      </c>
      <c r="F40" s="113" t="s">
        <v>200</v>
      </c>
    </row>
    <row r="41" spans="1:6" x14ac:dyDescent="0.25">
      <c r="A41">
        <v>40</v>
      </c>
      <c r="B41" s="8" t="s">
        <v>225</v>
      </c>
      <c r="C41" s="8" t="s">
        <v>226</v>
      </c>
      <c r="D41" s="8" t="s">
        <v>304</v>
      </c>
      <c r="E41" s="116" t="s">
        <v>313</v>
      </c>
      <c r="F41" s="113" t="s">
        <v>200</v>
      </c>
    </row>
    <row r="42" spans="1:6" x14ac:dyDescent="0.25">
      <c r="A42">
        <v>41</v>
      </c>
      <c r="B42" s="8" t="s">
        <v>245</v>
      </c>
      <c r="C42" s="8" t="s">
        <v>246</v>
      </c>
      <c r="D42" s="8" t="s">
        <v>308</v>
      </c>
      <c r="E42" s="116" t="s">
        <v>311</v>
      </c>
      <c r="F42" s="113" t="s">
        <v>200</v>
      </c>
    </row>
    <row r="43" spans="1:6" x14ac:dyDescent="0.25">
      <c r="A43">
        <v>42</v>
      </c>
      <c r="B43" s="8" t="s">
        <v>234</v>
      </c>
      <c r="C43" s="8" t="s">
        <v>235</v>
      </c>
      <c r="D43" s="8" t="s">
        <v>308</v>
      </c>
      <c r="E43" s="116" t="s">
        <v>312</v>
      </c>
      <c r="F43" s="113" t="s">
        <v>200</v>
      </c>
    </row>
    <row r="44" spans="1:6" x14ac:dyDescent="0.25">
      <c r="A44">
        <v>43</v>
      </c>
      <c r="B44" s="8" t="s">
        <v>217</v>
      </c>
      <c r="C44" s="8" t="s">
        <v>218</v>
      </c>
      <c r="D44" s="8" t="s">
        <v>304</v>
      </c>
      <c r="E44" s="116" t="s">
        <v>313</v>
      </c>
      <c r="F44" s="113" t="s">
        <v>200</v>
      </c>
    </row>
    <row r="45" spans="1:6" x14ac:dyDescent="0.25">
      <c r="A45">
        <v>44</v>
      </c>
      <c r="B45" s="8" t="s">
        <v>211</v>
      </c>
      <c r="C45" s="8" t="s">
        <v>212</v>
      </c>
      <c r="D45" s="8" t="s">
        <v>304</v>
      </c>
      <c r="E45" s="116" t="s">
        <v>328</v>
      </c>
      <c r="F45" s="113" t="s">
        <v>200</v>
      </c>
    </row>
    <row r="46" spans="1:6" x14ac:dyDescent="0.25">
      <c r="A46">
        <v>45</v>
      </c>
      <c r="B46" s="8" t="s">
        <v>231</v>
      </c>
      <c r="C46" s="8" t="s">
        <v>232</v>
      </c>
      <c r="D46" s="8" t="s">
        <v>308</v>
      </c>
      <c r="E46" s="116" t="s">
        <v>331</v>
      </c>
      <c r="F46" s="113" t="s">
        <v>200</v>
      </c>
    </row>
    <row r="47" spans="1:6" x14ac:dyDescent="0.25">
      <c r="A47">
        <v>46</v>
      </c>
      <c r="B47" s="8" t="s">
        <v>209</v>
      </c>
      <c r="C47" s="8" t="s">
        <v>210</v>
      </c>
      <c r="D47" s="8" t="s">
        <v>304</v>
      </c>
      <c r="E47" s="115" t="s">
        <v>322</v>
      </c>
      <c r="F47" s="113" t="s">
        <v>200</v>
      </c>
    </row>
    <row r="48" spans="1:6" x14ac:dyDescent="0.25">
      <c r="A48">
        <v>47</v>
      </c>
      <c r="B48" s="8" t="s">
        <v>219</v>
      </c>
      <c r="C48" s="8" t="s">
        <v>220</v>
      </c>
      <c r="D48" s="8" t="s">
        <v>304</v>
      </c>
      <c r="E48" s="115" t="s">
        <v>323</v>
      </c>
      <c r="F48" s="113" t="s">
        <v>200</v>
      </c>
    </row>
    <row r="49" spans="1:6" x14ac:dyDescent="0.25">
      <c r="A49">
        <v>48</v>
      </c>
      <c r="B49" s="8" t="s">
        <v>227</v>
      </c>
      <c r="C49" s="8" t="s">
        <v>228</v>
      </c>
      <c r="D49" s="8" t="s">
        <v>304</v>
      </c>
      <c r="E49" s="115" t="s">
        <v>325</v>
      </c>
      <c r="F49" s="113" t="s">
        <v>200</v>
      </c>
    </row>
    <row r="50" spans="1:6" x14ac:dyDescent="0.25">
      <c r="A50">
        <v>49</v>
      </c>
      <c r="B50" s="8" t="s">
        <v>201</v>
      </c>
      <c r="C50" s="8" t="s">
        <v>202</v>
      </c>
      <c r="D50" s="8" t="s">
        <v>308</v>
      </c>
      <c r="E50" s="116" t="s">
        <v>328</v>
      </c>
      <c r="F50" s="113" t="s">
        <v>200</v>
      </c>
    </row>
    <row r="51" spans="1:6" x14ac:dyDescent="0.25">
      <c r="A51">
        <v>50</v>
      </c>
      <c r="B51" s="8" t="s">
        <v>339</v>
      </c>
      <c r="C51" s="8" t="s">
        <v>340</v>
      </c>
      <c r="D51" s="8" t="s">
        <v>304</v>
      </c>
      <c r="E51" s="116" t="s">
        <v>331</v>
      </c>
      <c r="F51" s="113" t="s">
        <v>200</v>
      </c>
    </row>
    <row r="52" spans="1:6" x14ac:dyDescent="0.25">
      <c r="A52">
        <v>51</v>
      </c>
      <c r="B52" s="8" t="s">
        <v>203</v>
      </c>
      <c r="C52" s="8" t="s">
        <v>204</v>
      </c>
      <c r="D52" s="8" t="s">
        <v>308</v>
      </c>
      <c r="E52" s="115" t="s">
        <v>322</v>
      </c>
      <c r="F52" s="113" t="s">
        <v>200</v>
      </c>
    </row>
    <row r="53" spans="1:6" x14ac:dyDescent="0.25">
      <c r="A53">
        <v>52</v>
      </c>
      <c r="B53" s="8" t="s">
        <v>221</v>
      </c>
      <c r="C53" s="8" t="s">
        <v>222</v>
      </c>
      <c r="D53" s="8" t="s">
        <v>304</v>
      </c>
      <c r="E53" s="115" t="s">
        <v>323</v>
      </c>
      <c r="F53" s="113" t="s">
        <v>200</v>
      </c>
    </row>
    <row r="54" spans="1:6" x14ac:dyDescent="0.25">
      <c r="A54">
        <v>53</v>
      </c>
      <c r="B54" s="8" t="s">
        <v>251</v>
      </c>
      <c r="C54" s="8" t="s">
        <v>252</v>
      </c>
      <c r="D54" s="8" t="s">
        <v>308</v>
      </c>
      <c r="E54" s="116" t="s">
        <v>324</v>
      </c>
      <c r="F54" s="113" t="s">
        <v>200</v>
      </c>
    </row>
    <row r="55" spans="1:6" x14ac:dyDescent="0.25">
      <c r="A55">
        <v>54</v>
      </c>
      <c r="B55" s="8" t="s">
        <v>213</v>
      </c>
      <c r="C55" s="8" t="s">
        <v>214</v>
      </c>
      <c r="D55" s="8" t="s">
        <v>304</v>
      </c>
      <c r="E55" s="115" t="s">
        <v>325</v>
      </c>
      <c r="F55" s="113" t="s">
        <v>200</v>
      </c>
    </row>
    <row r="56" spans="1:6" x14ac:dyDescent="0.25">
      <c r="A56">
        <v>55</v>
      </c>
      <c r="B56" s="8" t="s">
        <v>253</v>
      </c>
      <c r="C56" s="8" t="s">
        <v>254</v>
      </c>
      <c r="D56" s="8" t="s">
        <v>308</v>
      </c>
      <c r="E56" s="115" t="s">
        <v>323</v>
      </c>
      <c r="F56" s="113" t="s">
        <v>200</v>
      </c>
    </row>
    <row r="57" spans="1:6" x14ac:dyDescent="0.25">
      <c r="A57">
        <v>56</v>
      </c>
      <c r="B57" s="8" t="s">
        <v>341</v>
      </c>
      <c r="C57" s="8" t="s">
        <v>342</v>
      </c>
      <c r="D57" s="8" t="s">
        <v>304</v>
      </c>
      <c r="E57" s="116" t="s">
        <v>324</v>
      </c>
      <c r="F57" s="113" t="s">
        <v>200</v>
      </c>
    </row>
    <row r="58" spans="1:6" x14ac:dyDescent="0.25">
      <c r="A58">
        <v>57</v>
      </c>
      <c r="B58" s="8" t="s">
        <v>215</v>
      </c>
      <c r="C58" s="8" t="s">
        <v>216</v>
      </c>
      <c r="D58" s="8" t="s">
        <v>304</v>
      </c>
      <c r="E58" s="115" t="s">
        <v>325</v>
      </c>
      <c r="F58" s="113" t="s">
        <v>200</v>
      </c>
    </row>
  </sheetData>
  <autoFilter ref="B1:F49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RAW</vt:lpstr>
      <vt:lpstr>TANDA TERIMA</vt:lpstr>
      <vt:lpstr>Rekap Tanda Terima</vt:lpstr>
      <vt:lpstr>Rincian Biaya Pemasangan</vt:lpstr>
      <vt:lpstr>pvt Alokasi</vt:lpstr>
      <vt:lpstr>Alokasi Dummy</vt:lpstr>
      <vt:lpstr>JULI</vt:lpstr>
      <vt:lpstr>'Alokasi Dummy'!Print_Area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Windows User</cp:lastModifiedBy>
  <cp:lastPrinted>2020-03-07T01:15:13Z</cp:lastPrinted>
  <dcterms:created xsi:type="dcterms:W3CDTF">2018-07-23T03:46:56Z</dcterms:created>
  <dcterms:modified xsi:type="dcterms:W3CDTF">2020-07-31T15:57:35Z</dcterms:modified>
</cp:coreProperties>
</file>