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LPAP\1220\"/>
    </mc:Choice>
  </mc:AlternateContent>
  <xr:revisionPtr revIDLastSave="0" documentId="13_ncr:1_{C92F313F-F3D7-4DAB-8926-A6D1DD4A0BF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S" sheetId="1" r:id="rId1"/>
    <sheet name="LPAP Biaya" sheetId="3" r:id="rId2"/>
  </sheets>
  <externalReferences>
    <externalReference r:id="rId3"/>
  </externalReferences>
  <definedNames>
    <definedName name="_xlnm._FilterDatabase" localSheetId="0" hidden="1">POS!$A$2:$O$37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3" l="1"/>
  <c r="J66" i="3"/>
  <c r="K55" i="3"/>
  <c r="O36" i="1" l="1"/>
  <c r="K62" i="3"/>
  <c r="K59" i="3"/>
  <c r="L36" i="1"/>
  <c r="M36" i="1"/>
  <c r="N36" i="1"/>
  <c r="K36" i="1"/>
  <c r="K50" i="3" l="1"/>
  <c r="K49" i="3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H27" i="3"/>
  <c r="K27" i="3" s="1"/>
  <c r="H26" i="3"/>
  <c r="K26" i="3" s="1"/>
  <c r="H25" i="3"/>
  <c r="K25" i="3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H10" i="3"/>
  <c r="K10" i="3" s="1"/>
  <c r="H9" i="3"/>
  <c r="K9" i="3" s="1"/>
  <c r="H8" i="3"/>
  <c r="K8" i="3" s="1"/>
  <c r="H7" i="3"/>
  <c r="K7" i="3" s="1"/>
  <c r="H6" i="3"/>
  <c r="K6" i="3" s="1"/>
  <c r="H5" i="3"/>
  <c r="K5" i="3" s="1"/>
  <c r="H4" i="3"/>
  <c r="K4" i="3" s="1"/>
  <c r="K57" i="3"/>
  <c r="K58" i="3"/>
  <c r="K60" i="3"/>
  <c r="K61" i="3"/>
  <c r="K63" i="3"/>
  <c r="K64" i="3"/>
  <c r="H65" i="3"/>
  <c r="H66" i="3"/>
  <c r="K51" i="3" l="1"/>
  <c r="K65" i="3"/>
  <c r="K66" i="3"/>
  <c r="K47" i="3"/>
  <c r="H46" i="3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K67" i="3" l="1"/>
  <c r="K68" i="3" s="1"/>
</calcChain>
</file>

<file path=xl/sharedStrings.xml><?xml version="1.0" encoding="utf-8"?>
<sst xmlns="http://schemas.openxmlformats.org/spreadsheetml/2006/main" count="394" uniqueCount="172">
  <si>
    <t>12DES</t>
  </si>
  <si>
    <t>DIAN AGUSTINA</t>
  </si>
  <si>
    <t>BWS</t>
  </si>
  <si>
    <t>SMG</t>
  </si>
  <si>
    <t>Ps Karang ayu</t>
  </si>
  <si>
    <t>Ps Kendal</t>
  </si>
  <si>
    <t>Ps Boomlama</t>
  </si>
  <si>
    <t>3,17,31</t>
  </si>
  <si>
    <t>2,16,30</t>
  </si>
  <si>
    <t>Ps Pegandon</t>
  </si>
  <si>
    <t>Ps Sukorejo</t>
  </si>
  <si>
    <t>1,15,29</t>
  </si>
  <si>
    <t>Ps Pagi Kranggan</t>
  </si>
  <si>
    <t>HERI S</t>
  </si>
  <si>
    <t>SMG TIMUR</t>
  </si>
  <si>
    <t>PS PAGI GAYAMSARI</t>
  </si>
  <si>
    <t>PS SISINGA MANGARAJA</t>
  </si>
  <si>
    <t>PS JANGLI</t>
  </si>
  <si>
    <t>SABTU 2,4</t>
  </si>
  <si>
    <t>JUMAT 2,4</t>
  </si>
  <si>
    <t>PS PAGI PETERONGAN</t>
  </si>
  <si>
    <t>PS PETERONGAN</t>
  </si>
  <si>
    <t>PS WONODRI</t>
  </si>
  <si>
    <t>KAMIS 2,4</t>
  </si>
  <si>
    <t>PS BINTORO</t>
  </si>
  <si>
    <t>PS BUYARAN</t>
  </si>
  <si>
    <t>PS SAYUNG</t>
  </si>
  <si>
    <t>SELASA 2,4</t>
  </si>
  <si>
    <t>SENIN 2,4</t>
  </si>
  <si>
    <t>PS PAGI JOHAR BARU</t>
  </si>
  <si>
    <t>PS JOHAR BARU</t>
  </si>
  <si>
    <t>SABTU 1,3</t>
  </si>
  <si>
    <t>JUMAT 1,3</t>
  </si>
  <si>
    <t>PS KD MUNDU</t>
  </si>
  <si>
    <t>PS MRICAN</t>
  </si>
  <si>
    <t>RABU 1, 3,5</t>
  </si>
  <si>
    <t>PS GAYAMSARI</t>
  </si>
  <si>
    <t>PS PEDURUNGAN</t>
  </si>
  <si>
    <t>SELASA 1,3,5</t>
  </si>
  <si>
    <t>KAMIS 1,3,5</t>
  </si>
  <si>
    <t>RABU 1,3,5</t>
  </si>
  <si>
    <t>BAMBANG</t>
  </si>
  <si>
    <t>U.S.A</t>
  </si>
  <si>
    <t xml:space="preserve">JIMBARAN </t>
  </si>
  <si>
    <t xml:space="preserve">HARJOSARI </t>
  </si>
  <si>
    <t xml:space="preserve">BANDUNGAN </t>
  </si>
  <si>
    <t xml:space="preserve">SUMOWONO </t>
  </si>
  <si>
    <t>SAPI</t>
  </si>
  <si>
    <t xml:space="preserve">BEDONO </t>
  </si>
  <si>
    <t xml:space="preserve">LANANG </t>
  </si>
  <si>
    <t xml:space="preserve">PROJO </t>
  </si>
  <si>
    <t xml:space="preserve">NOBOREJO </t>
  </si>
  <si>
    <t xml:space="preserve">BLAURAN </t>
  </si>
  <si>
    <t>2,16, 30</t>
  </si>
  <si>
    <t>RAYA</t>
  </si>
  <si>
    <t xml:space="preserve">GETASAN </t>
  </si>
  <si>
    <t>PSR 3</t>
  </si>
  <si>
    <t>PSR 2</t>
  </si>
  <si>
    <t>PSR 1</t>
  </si>
  <si>
    <t>HARI CALL</t>
  </si>
  <si>
    <t>TGL</t>
  </si>
  <si>
    <t>BLN</t>
  </si>
  <si>
    <t>NAMA SPG/MD</t>
  </si>
  <si>
    <t>NAMA SPR</t>
  </si>
  <si>
    <t>AREA</t>
  </si>
  <si>
    <t>CAB</t>
  </si>
  <si>
    <t>SMGBRT</t>
  </si>
  <si>
    <t>Ps Pedamaran</t>
  </si>
  <si>
    <t>Ps Gang baru</t>
  </si>
  <si>
    <t>Ps Pagi Krgayu</t>
  </si>
  <si>
    <t/>
  </si>
  <si>
    <t>Celemek</t>
  </si>
  <si>
    <t>Kaos lengan panjang</t>
  </si>
  <si>
    <t>Kaos Krah Kuning</t>
  </si>
  <si>
    <t>sembako Romdhon</t>
  </si>
  <si>
    <t>Jl Terminal Sukorejo blok H6/7 psr pg sukorejo</t>
  </si>
  <si>
    <t>Toko Agus sembako</t>
  </si>
  <si>
    <t>Kanjengan</t>
  </si>
  <si>
    <t>Toko Beny</t>
  </si>
  <si>
    <t xml:space="preserve">Abadi Photo </t>
  </si>
  <si>
    <t>Pasar Boomlama</t>
  </si>
  <si>
    <t>Toko Rizky</t>
  </si>
  <si>
    <t>Pasar bulu atas</t>
  </si>
  <si>
    <t>Sembako Hj Khasanah</t>
  </si>
  <si>
    <t>Pasar cepiring</t>
  </si>
  <si>
    <t xml:space="preserve">Toko Endang </t>
  </si>
  <si>
    <t>Pasar Gunungpati</t>
  </si>
  <si>
    <t>Hartini Sayur</t>
  </si>
  <si>
    <t>pasar Jrakah</t>
  </si>
  <si>
    <t>Toko bu Sujaroh</t>
  </si>
  <si>
    <t>Pasar kendal</t>
  </si>
  <si>
    <t>kios sembako pak sumirin/Indra</t>
  </si>
  <si>
    <t>Bu Tarsi</t>
  </si>
  <si>
    <t>Kios Maju Mapan</t>
  </si>
  <si>
    <t>Sembako Artomoro/Mulyadi</t>
  </si>
  <si>
    <t>Kumzanah lombok</t>
  </si>
  <si>
    <t>Zuroh snack</t>
  </si>
  <si>
    <t>Sembako Bu Darsih</t>
  </si>
  <si>
    <t>Pasar Mijen</t>
  </si>
  <si>
    <t>Kios Sayuran Ali Mustofa</t>
  </si>
  <si>
    <t>Pasar Ngaliyan</t>
  </si>
  <si>
    <t>Toko 78</t>
  </si>
  <si>
    <t>Pasar Pedamaran</t>
  </si>
  <si>
    <t>Ming Ming</t>
  </si>
  <si>
    <t>Toko 92</t>
  </si>
  <si>
    <t>Toko H.Manto</t>
  </si>
  <si>
    <t>Toko 51</t>
  </si>
  <si>
    <t>Toko Rio</t>
  </si>
  <si>
    <t>Toko Kasmuri/Gepeng</t>
  </si>
  <si>
    <t>Toko Kusnadi</t>
  </si>
  <si>
    <t>Toko 116</t>
  </si>
  <si>
    <t>Angkringan Kisanak</t>
  </si>
  <si>
    <t>Toko 123</t>
  </si>
  <si>
    <t>Toko Sugi</t>
  </si>
  <si>
    <t>Sembako Emi</t>
  </si>
  <si>
    <t>Pasar Sukorejo</t>
  </si>
  <si>
    <t>Toko Wartini</t>
  </si>
  <si>
    <t>Pasar Weleri</t>
  </si>
  <si>
    <t>Sembako Wagiyo/Siswati</t>
  </si>
  <si>
    <t>GRAND TOTAL</t>
  </si>
  <si>
    <t>SUB TOTAL</t>
  </si>
  <si>
    <t>Smg</t>
  </si>
  <si>
    <t>Kompensasi Branding per PKK, dapat 10pc TCA</t>
  </si>
  <si>
    <t>kompensasi</t>
  </si>
  <si>
    <t>Kompensasi Branding per PKK, dapat 2pc NDC EMBER</t>
  </si>
  <si>
    <t>Branding Pkk dengan Impra berstiker laminasi</t>
  </si>
  <si>
    <t>smg barat</t>
  </si>
  <si>
    <t>ps pagi kranggan</t>
  </si>
  <si>
    <t>psr pagi sukorejo</t>
  </si>
  <si>
    <t>usa</t>
  </si>
  <si>
    <t>pasar pagi sumowono</t>
  </si>
  <si>
    <t>smg timur</t>
  </si>
  <si>
    <t>ps pagi peterongan</t>
  </si>
  <si>
    <t>ps pagi johar baru</t>
  </si>
  <si>
    <t>BRANDING PKK</t>
  </si>
  <si>
    <t>Papan Nama Plat berstiker, Perijinan</t>
  </si>
  <si>
    <t>PNP ( Papan Nama Pasar )</t>
  </si>
  <si>
    <t>VYNIL NAMA TOKO</t>
  </si>
  <si>
    <t>L</t>
  </si>
  <si>
    <t>P</t>
  </si>
  <si>
    <t>KETERANGAN</t>
  </si>
  <si>
    <t>TOTAL BIAYA</t>
  </si>
  <si>
    <t>RUPIAH</t>
  </si>
  <si>
    <t>HARGA SATUAN</t>
  </si>
  <si>
    <t>JUMLAH</t>
  </si>
  <si>
    <t>UKURAN (M)</t>
  </si>
  <si>
    <t>NAMA PASAR / ALAMAT</t>
  </si>
  <si>
    <t>NAMA TOKO / TEMPAT</t>
  </si>
  <si>
    <t>TANGGAL</t>
  </si>
  <si>
    <t>AKTIFITAS PROMOSI</t>
  </si>
  <si>
    <t>NO</t>
  </si>
  <si>
    <t>Rincian aktifitas promosi dan kebutuhan biaya lpap Desember 2020</t>
  </si>
  <si>
    <t>Sembako Isnaini</t>
  </si>
  <si>
    <t>Papan nama pasar kendal</t>
  </si>
  <si>
    <t>Papan nama pasar babadan</t>
  </si>
  <si>
    <t>Vynil custom Nama Toko</t>
  </si>
  <si>
    <t>pasar pagi ambarawa</t>
  </si>
  <si>
    <t>Payung</t>
  </si>
  <si>
    <t>OUTLET EPM</t>
  </si>
  <si>
    <t>TK AMANAH RASAMALA</t>
  </si>
  <si>
    <t>STOK CAB</t>
  </si>
  <si>
    <t>STOK PUSAT</t>
  </si>
  <si>
    <t>TOTAL</t>
  </si>
  <si>
    <t>ps pagi gayam</t>
  </si>
  <si>
    <t>pasar pagi sl3</t>
  </si>
  <si>
    <t>Jam dinding</t>
  </si>
  <si>
    <t>Perpanjangan ijin, pajak reklame</t>
  </si>
  <si>
    <t>Reklame nama toko</t>
  </si>
  <si>
    <t>psr Suruh</t>
  </si>
  <si>
    <t>psr Sumowono</t>
  </si>
  <si>
    <t>Perpanjangan periode Des 2020 sd Des 2021</t>
  </si>
  <si>
    <t>Perpanjangan periode Des 2020 sd Des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</si>
</sst>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[$-F800]dddd\,\ mmmm\ dd\,\ yyyy"/>
    <numFmt numFmtId="167" formatCode="[$-409]d/mmm/yy;@"/>
  </numFmts>
  <fonts count="21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>
      <alignment vertical="center"/>
    </xf>
    <xf numFmtId="0" fontId="7" fillId="0" borderId="0"/>
    <xf numFmtId="0" fontId="8" fillId="0" borderId="0"/>
    <xf numFmtId="0" fontId="3" fillId="0" borderId="0">
      <protection locked="0"/>
    </xf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11" fillId="0" borderId="0"/>
    <xf numFmtId="164" fontId="9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2">
    <xf numFmtId="0" fontId="0" fillId="0" borderId="0" xfId="0"/>
    <xf numFmtId="14" fontId="3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12" fillId="0" borderId="0" xfId="10" applyFont="1"/>
    <xf numFmtId="0" fontId="12" fillId="2" borderId="0" xfId="10" applyFont="1" applyFill="1" applyAlignment="1">
      <alignment wrapText="1"/>
    </xf>
    <xf numFmtId="165" fontId="13" fillId="0" borderId="0" xfId="12" applyFont="1"/>
    <xf numFmtId="165" fontId="12" fillId="0" borderId="0" xfId="12" applyFont="1"/>
    <xf numFmtId="166" fontId="12" fillId="0" borderId="0" xfId="10" applyNumberFormat="1" applyFont="1"/>
    <xf numFmtId="166" fontId="6" fillId="2" borderId="0" xfId="10" applyNumberFormat="1" applyFont="1" applyFill="1"/>
    <xf numFmtId="0" fontId="14" fillId="2" borderId="1" xfId="10" applyFont="1" applyFill="1" applyBorder="1" applyAlignment="1">
      <alignment wrapText="1"/>
    </xf>
    <xf numFmtId="0" fontId="14" fillId="2" borderId="1" xfId="10" applyFont="1" applyFill="1" applyBorder="1"/>
    <xf numFmtId="166" fontId="6" fillId="2" borderId="1" xfId="10" applyNumberFormat="1" applyFont="1" applyFill="1" applyBorder="1"/>
    <xf numFmtId="165" fontId="15" fillId="3" borderId="1" xfId="12" applyFont="1" applyFill="1" applyBorder="1"/>
    <xf numFmtId="165" fontId="14" fillId="2" borderId="1" xfId="12" applyFont="1" applyFill="1" applyBorder="1" applyAlignment="1">
      <alignment horizontal="center"/>
    </xf>
    <xf numFmtId="0" fontId="14" fillId="2" borderId="1" xfId="10" applyFont="1" applyFill="1" applyBorder="1" applyAlignment="1">
      <alignment horizontal="center"/>
    </xf>
    <xf numFmtId="166" fontId="14" fillId="2" borderId="1" xfId="10" applyNumberFormat="1" applyFont="1" applyFill="1" applyBorder="1"/>
    <xf numFmtId="165" fontId="14" fillId="2" borderId="1" xfId="12" applyFont="1" applyFill="1" applyBorder="1"/>
    <xf numFmtId="0" fontId="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1" applyFont="1" applyFill="1" applyBorder="1" applyAlignment="1"/>
    <xf numFmtId="0" fontId="16" fillId="2" borderId="1" xfId="1" applyFont="1" applyFill="1" applyBorder="1" applyAlignment="1">
      <alignment horizontal="left"/>
    </xf>
    <xf numFmtId="16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165" fontId="6" fillId="2" borderId="1" xfId="12" applyFont="1" applyFill="1" applyBorder="1" applyAlignment="1">
      <alignment horizontal="center"/>
    </xf>
    <xf numFmtId="0" fontId="16" fillId="2" borderId="1" xfId="10" applyFont="1" applyFill="1" applyBorder="1"/>
    <xf numFmtId="0" fontId="7" fillId="2" borderId="1" xfId="10" applyFont="1" applyFill="1" applyBorder="1" applyAlignment="1">
      <alignment vertical="center"/>
    </xf>
    <xf numFmtId="167" fontId="6" fillId="2" borderId="1" xfId="10" applyNumberFormat="1" applyFont="1" applyFill="1" applyBorder="1"/>
    <xf numFmtId="165" fontId="16" fillId="2" borderId="1" xfId="10" applyNumberFormat="1" applyFont="1" applyFill="1" applyBorder="1"/>
    <xf numFmtId="167" fontId="6" fillId="2" borderId="1" xfId="0" applyNumberFormat="1" applyFont="1" applyFill="1" applyBorder="1"/>
    <xf numFmtId="0" fontId="15" fillId="2" borderId="1" xfId="10" applyFont="1" applyFill="1" applyBorder="1" applyAlignment="1">
      <alignment horizontal="center"/>
    </xf>
    <xf numFmtId="0" fontId="17" fillId="0" borderId="0" xfId="10" applyFont="1"/>
    <xf numFmtId="0" fontId="17" fillId="2" borderId="0" xfId="10" applyFont="1" applyFill="1" applyAlignment="1">
      <alignment wrapText="1"/>
    </xf>
    <xf numFmtId="165" fontId="18" fillId="0" borderId="0" xfId="12" applyFont="1"/>
    <xf numFmtId="165" fontId="17" fillId="0" borderId="0" xfId="12" applyFont="1"/>
    <xf numFmtId="0" fontId="17" fillId="3" borderId="0" xfId="10" applyFont="1" applyFill="1"/>
    <xf numFmtId="166" fontId="18" fillId="3" borderId="0" xfId="10" applyNumberFormat="1" applyFont="1" applyFill="1"/>
    <xf numFmtId="0" fontId="18" fillId="3" borderId="0" xfId="10" applyFont="1" applyFill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 applyAlignment="1"/>
    <xf numFmtId="0" fontId="15" fillId="2" borderId="1" xfId="10" applyFont="1" applyFill="1" applyBorder="1" applyAlignment="1">
      <alignment horizontal="center"/>
    </xf>
    <xf numFmtId="165" fontId="15" fillId="2" borderId="1" xfId="12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 wrapText="1"/>
    </xf>
    <xf numFmtId="0" fontId="15" fillId="4" borderId="7" xfId="10" applyFont="1" applyFill="1" applyBorder="1" applyAlignment="1">
      <alignment horizontal="center" vertical="center" wrapText="1"/>
    </xf>
    <xf numFmtId="0" fontId="15" fillId="4" borderId="6" xfId="10" applyFont="1" applyFill="1" applyBorder="1" applyAlignment="1">
      <alignment horizontal="center" vertical="center" wrapText="1"/>
    </xf>
    <xf numFmtId="0" fontId="15" fillId="4" borderId="5" xfId="10" applyFont="1" applyFill="1" applyBorder="1" applyAlignment="1">
      <alignment horizontal="center" vertical="center" wrapText="1"/>
    </xf>
    <xf numFmtId="0" fontId="15" fillId="4" borderId="4" xfId="10" applyFont="1" applyFill="1" applyBorder="1" applyAlignment="1">
      <alignment horizontal="center" vertical="center" wrapText="1"/>
    </xf>
    <xf numFmtId="0" fontId="15" fillId="4" borderId="3" xfId="10" applyFont="1" applyFill="1" applyBorder="1" applyAlignment="1">
      <alignment horizontal="center" vertical="center" wrapText="1"/>
    </xf>
    <xf numFmtId="0" fontId="15" fillId="4" borderId="2" xfId="10" applyFont="1" applyFill="1" applyBorder="1" applyAlignment="1">
      <alignment horizontal="center" vertical="center" wrapText="1"/>
    </xf>
    <xf numFmtId="0" fontId="15" fillId="3" borderId="1" xfId="10" applyFont="1" applyFill="1" applyBorder="1" applyAlignment="1">
      <alignment horizontal="center"/>
    </xf>
    <xf numFmtId="165" fontId="15" fillId="4" borderId="1" xfId="12" applyFont="1" applyFill="1" applyBorder="1" applyAlignment="1">
      <alignment vertical="center"/>
    </xf>
    <xf numFmtId="0" fontId="15" fillId="2" borderId="1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 vertical="center"/>
    </xf>
    <xf numFmtId="166" fontId="15" fillId="2" borderId="1" xfId="10" applyNumberFormat="1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wrapText="1"/>
    </xf>
    <xf numFmtId="165" fontId="15" fillId="2" borderId="1" xfId="12" applyFont="1" applyFill="1" applyBorder="1"/>
    <xf numFmtId="0" fontId="12" fillId="2" borderId="0" xfId="10" applyFont="1" applyFill="1"/>
  </cellXfs>
  <cellStyles count="13">
    <cellStyle name="Comma [0] 2" xfId="12" xr:uid="{5497FBAA-8C5B-4559-B162-7A809BFFEFEE}"/>
    <cellStyle name="Comma 2" xfId="11" xr:uid="{7C4551FE-ADB1-4A4B-8E86-A6B9C33E50FC}"/>
    <cellStyle name="Normal" xfId="0" builtinId="0"/>
    <cellStyle name="Normal 10" xfId="2" xr:uid="{00000000-0005-0000-0000-000001000000}"/>
    <cellStyle name="Normal 11" xfId="3" xr:uid="{00000000-0005-0000-0000-000002000000}"/>
    <cellStyle name="Normal 18" xfId="4" xr:uid="{00000000-0005-0000-0000-000003000000}"/>
    <cellStyle name="Normal 2" xfId="1" xr:uid="{00000000-0005-0000-0000-000004000000}"/>
    <cellStyle name="Normal 2 19 2" xfId="6" xr:uid="{00000000-0005-0000-0000-000005000000}"/>
    <cellStyle name="Normal 2 2" xfId="5" xr:uid="{00000000-0005-0000-0000-000006000000}"/>
    <cellStyle name="Normal 2 3" xfId="7" xr:uid="{00000000-0005-0000-0000-000007000000}"/>
    <cellStyle name="Normal 3" xfId="8" xr:uid="{00000000-0005-0000-0000-000008000000}"/>
    <cellStyle name="Normal 3 2" xfId="10" xr:uid="{F19F0E18-B65C-4DF9-8826-05A134C3A7FE}"/>
    <cellStyle name="Normal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P%20jwd/DATA%20PELANGGAN%20EPM%20&amp;%20JSD%202020%20jtg%20sd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PM"/>
      <sheetName val="sd14"/>
    </sheetNames>
    <sheetDataSet>
      <sheetData sheetId="0"/>
      <sheetData sheetId="1">
        <row r="2490">
          <cell r="E2490" t="str">
            <v>TO. KARIMATA FL</v>
          </cell>
        </row>
        <row r="2494">
          <cell r="E2494" t="str">
            <v>TK. LINA / LIN</v>
          </cell>
        </row>
        <row r="2496">
          <cell r="E2496" t="str">
            <v>TK. EVA / KARA</v>
          </cell>
        </row>
        <row r="2497">
          <cell r="E2497" t="str">
            <v>TK. GANDA</v>
          </cell>
        </row>
        <row r="2498">
          <cell r="E2498" t="str">
            <v>TK. BAMBANG / KARA FL</v>
          </cell>
        </row>
        <row r="2501">
          <cell r="E2501" t="str">
            <v>TK. RIO</v>
          </cell>
        </row>
        <row r="2502">
          <cell r="E2502" t="str">
            <v>TK. TJAN SIOE TIEN</v>
          </cell>
        </row>
        <row r="2503">
          <cell r="E2503" t="str">
            <v>TK. KUNTI</v>
          </cell>
        </row>
        <row r="2504">
          <cell r="E2504" t="str">
            <v>TK. SUTOWO FL</v>
          </cell>
        </row>
        <row r="2505">
          <cell r="E2505" t="str">
            <v>TK. REJEKI / KARA</v>
          </cell>
        </row>
        <row r="2506">
          <cell r="E2506" t="str">
            <v>TK. TOYIBAH (IBAH) FL</v>
          </cell>
        </row>
        <row r="2515">
          <cell r="E2515" t="str">
            <v>TK. KARTIKA</v>
          </cell>
        </row>
        <row r="2523">
          <cell r="E2523" t="str">
            <v>CV. KONDANG</v>
          </cell>
        </row>
        <row r="2525">
          <cell r="E2525" t="str">
            <v>TK. PAH ASEM-ASEM</v>
          </cell>
        </row>
        <row r="2526">
          <cell r="E2526" t="str">
            <v>TK. DINDA</v>
          </cell>
        </row>
        <row r="2529">
          <cell r="E2529" t="str">
            <v>TK. MIGUNO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tabSelected="1" topLeftCell="D1" workbookViewId="0">
      <selection activeCell="F9" sqref="F9"/>
    </sheetView>
  </sheetViews>
  <sheetFormatPr defaultRowHeight="14.5"/>
  <cols>
    <col min="1" max="1" width="9.08984375" bestFit="1" customWidth="1"/>
    <col min="2" max="2" width="11.453125" style="14" bestFit="1" customWidth="1"/>
    <col min="3" max="3" width="10.54296875" bestFit="1" customWidth="1"/>
    <col min="4" max="4" width="14.26953125" style="13" bestFit="1" customWidth="1"/>
    <col min="5" max="5" width="9" bestFit="1" customWidth="1"/>
    <col min="6" max="6" width="9.08984375" bestFit="1" customWidth="1"/>
    <col min="7" max="7" width="14.7265625" bestFit="1" customWidth="1"/>
    <col min="8" max="9" width="21.26953125" bestFit="1" customWidth="1"/>
    <col min="10" max="10" width="19.26953125" bestFit="1" customWidth="1"/>
    <col min="11" max="11" width="12.6328125" bestFit="1" customWidth="1"/>
    <col min="12" max="12" width="11.1796875" customWidth="1"/>
    <col min="13" max="13" width="8.7265625" customWidth="1"/>
    <col min="14" max="15" width="10.90625" bestFit="1" customWidth="1"/>
  </cols>
  <sheetData>
    <row r="2" spans="1:15" s="59" customFormat="1" ht="39">
      <c r="A2" s="55" t="s">
        <v>65</v>
      </c>
      <c r="B2" s="55" t="s">
        <v>64</v>
      </c>
      <c r="C2" s="55" t="s">
        <v>63</v>
      </c>
      <c r="D2" s="56" t="s">
        <v>62</v>
      </c>
      <c r="E2" s="57" t="s">
        <v>61</v>
      </c>
      <c r="F2" s="55" t="s">
        <v>60</v>
      </c>
      <c r="G2" s="55" t="s">
        <v>59</v>
      </c>
      <c r="H2" s="58" t="s">
        <v>58</v>
      </c>
      <c r="I2" s="58" t="s">
        <v>57</v>
      </c>
      <c r="J2" s="58" t="s">
        <v>56</v>
      </c>
      <c r="K2" s="55" t="s">
        <v>71</v>
      </c>
      <c r="L2" s="55" t="s">
        <v>72</v>
      </c>
      <c r="M2" s="55" t="s">
        <v>73</v>
      </c>
      <c r="N2" s="55" t="s">
        <v>157</v>
      </c>
      <c r="O2" s="55" t="s">
        <v>165</v>
      </c>
    </row>
    <row r="3" spans="1:15">
      <c r="A3" s="4" t="s">
        <v>3</v>
      </c>
      <c r="B3" s="4" t="s">
        <v>42</v>
      </c>
      <c r="C3" s="4" t="s">
        <v>2</v>
      </c>
      <c r="D3" s="64" t="s">
        <v>41</v>
      </c>
      <c r="E3" s="3" t="s">
        <v>0</v>
      </c>
      <c r="F3" s="60" t="s">
        <v>11</v>
      </c>
      <c r="G3" s="8" t="s">
        <v>38</v>
      </c>
      <c r="H3" s="7" t="s">
        <v>55</v>
      </c>
      <c r="I3" s="7" t="s">
        <v>54</v>
      </c>
      <c r="J3" s="7"/>
      <c r="K3" s="61"/>
      <c r="L3" s="61">
        <v>20</v>
      </c>
      <c r="M3" s="61"/>
      <c r="N3" s="61">
        <v>5</v>
      </c>
      <c r="O3" s="12"/>
    </row>
    <row r="4" spans="1:15">
      <c r="A4" s="4" t="s">
        <v>3</v>
      </c>
      <c r="B4" s="4" t="s">
        <v>42</v>
      </c>
      <c r="C4" s="4" t="s">
        <v>2</v>
      </c>
      <c r="D4" s="64" t="s">
        <v>41</v>
      </c>
      <c r="E4" s="3" t="s">
        <v>0</v>
      </c>
      <c r="F4" s="60" t="s">
        <v>53</v>
      </c>
      <c r="G4" s="8" t="s">
        <v>40</v>
      </c>
      <c r="H4" s="7" t="s">
        <v>52</v>
      </c>
      <c r="I4" s="7" t="s">
        <v>51</v>
      </c>
      <c r="J4" s="7"/>
      <c r="K4" s="61">
        <v>100</v>
      </c>
      <c r="L4" s="61"/>
      <c r="M4" s="61"/>
      <c r="N4" s="61"/>
      <c r="O4" s="12"/>
    </row>
    <row r="5" spans="1:15">
      <c r="A5" s="4" t="s">
        <v>3</v>
      </c>
      <c r="B5" s="4" t="s">
        <v>42</v>
      </c>
      <c r="C5" s="4" t="s">
        <v>2</v>
      </c>
      <c r="D5" s="64" t="s">
        <v>41</v>
      </c>
      <c r="E5" s="3" t="s">
        <v>0</v>
      </c>
      <c r="F5" s="60" t="s">
        <v>7</v>
      </c>
      <c r="G5" s="8" t="s">
        <v>39</v>
      </c>
      <c r="H5" s="7" t="s">
        <v>50</v>
      </c>
      <c r="I5" s="7" t="s">
        <v>49</v>
      </c>
      <c r="J5" s="7" t="s">
        <v>48</v>
      </c>
      <c r="K5" s="61"/>
      <c r="L5" s="61">
        <v>20</v>
      </c>
      <c r="M5" s="61"/>
      <c r="N5" s="61">
        <v>5</v>
      </c>
      <c r="O5" s="12"/>
    </row>
    <row r="6" spans="1:15">
      <c r="A6" s="4" t="s">
        <v>3</v>
      </c>
      <c r="B6" s="4" t="s">
        <v>42</v>
      </c>
      <c r="C6" s="4" t="s">
        <v>2</v>
      </c>
      <c r="D6" s="64" t="s">
        <v>41</v>
      </c>
      <c r="E6" s="3" t="s">
        <v>0</v>
      </c>
      <c r="F6" s="62">
        <v>5.19</v>
      </c>
      <c r="G6" s="8" t="s">
        <v>31</v>
      </c>
      <c r="H6" s="7" t="s">
        <v>47</v>
      </c>
      <c r="I6" s="7"/>
      <c r="J6" s="7"/>
      <c r="K6" s="61">
        <v>25</v>
      </c>
      <c r="L6" s="61"/>
      <c r="M6" s="61"/>
      <c r="N6" s="61"/>
      <c r="O6" s="12"/>
    </row>
    <row r="7" spans="1:15">
      <c r="A7" s="4" t="s">
        <v>3</v>
      </c>
      <c r="B7" s="4" t="s">
        <v>42</v>
      </c>
      <c r="C7" s="4" t="s">
        <v>2</v>
      </c>
      <c r="D7" s="64" t="s">
        <v>41</v>
      </c>
      <c r="E7" s="3" t="s">
        <v>0</v>
      </c>
      <c r="F7" s="60">
        <v>10.24</v>
      </c>
      <c r="G7" s="8" t="s">
        <v>23</v>
      </c>
      <c r="H7" s="7" t="s">
        <v>46</v>
      </c>
      <c r="I7" s="7" t="s">
        <v>45</v>
      </c>
      <c r="J7" s="7"/>
      <c r="K7" s="61"/>
      <c r="L7" s="61">
        <v>20</v>
      </c>
      <c r="M7" s="61"/>
      <c r="N7" s="61"/>
      <c r="O7" s="12"/>
    </row>
    <row r="8" spans="1:15">
      <c r="A8" s="4" t="s">
        <v>3</v>
      </c>
      <c r="B8" s="4" t="s">
        <v>42</v>
      </c>
      <c r="C8" s="4" t="s">
        <v>2</v>
      </c>
      <c r="D8" s="64" t="s">
        <v>41</v>
      </c>
      <c r="E8" s="3" t="s">
        <v>0</v>
      </c>
      <c r="F8" s="62">
        <v>11.25</v>
      </c>
      <c r="G8" s="8" t="s">
        <v>19</v>
      </c>
      <c r="H8" s="7" t="s">
        <v>44</v>
      </c>
      <c r="I8" s="7" t="s">
        <v>43</v>
      </c>
      <c r="J8" s="7"/>
      <c r="K8" s="61">
        <v>75</v>
      </c>
      <c r="L8" s="61"/>
      <c r="M8" s="61"/>
      <c r="N8" s="61"/>
      <c r="O8" s="12"/>
    </row>
    <row r="9" spans="1:15">
      <c r="A9" s="4" t="s">
        <v>3</v>
      </c>
      <c r="B9" s="4" t="s">
        <v>14</v>
      </c>
      <c r="C9" s="4" t="s">
        <v>2</v>
      </c>
      <c r="D9" s="64" t="s">
        <v>13</v>
      </c>
      <c r="E9" s="3" t="s">
        <v>0</v>
      </c>
      <c r="F9" s="60" t="s">
        <v>11</v>
      </c>
      <c r="G9" s="8" t="s">
        <v>38</v>
      </c>
      <c r="H9" s="12" t="s">
        <v>37</v>
      </c>
      <c r="I9" s="12" t="s">
        <v>36</v>
      </c>
      <c r="J9" s="12"/>
      <c r="K9" s="61">
        <v>100</v>
      </c>
      <c r="L9" s="61"/>
      <c r="M9" s="61"/>
      <c r="N9" s="61"/>
      <c r="O9" s="12"/>
    </row>
    <row r="10" spans="1:15">
      <c r="A10" s="4" t="s">
        <v>3</v>
      </c>
      <c r="B10" s="4" t="s">
        <v>14</v>
      </c>
      <c r="C10" s="4" t="s">
        <v>2</v>
      </c>
      <c r="D10" s="64" t="s">
        <v>13</v>
      </c>
      <c r="E10" s="3" t="s">
        <v>0</v>
      </c>
      <c r="F10" s="60" t="s">
        <v>8</v>
      </c>
      <c r="G10" s="8" t="s">
        <v>35</v>
      </c>
      <c r="H10" s="12" t="s">
        <v>34</v>
      </c>
      <c r="I10" s="12" t="s">
        <v>33</v>
      </c>
      <c r="J10" s="12"/>
      <c r="K10" s="61">
        <v>50</v>
      </c>
      <c r="L10" s="61"/>
      <c r="M10" s="61"/>
      <c r="N10" s="61"/>
      <c r="O10" s="12"/>
    </row>
    <row r="11" spans="1:15">
      <c r="A11" s="4" t="s">
        <v>3</v>
      </c>
      <c r="B11" s="4" t="s">
        <v>14</v>
      </c>
      <c r="C11" s="4" t="s">
        <v>2</v>
      </c>
      <c r="D11" s="64" t="s">
        <v>13</v>
      </c>
      <c r="E11" s="3" t="s">
        <v>0</v>
      </c>
      <c r="F11" s="62">
        <v>5.19</v>
      </c>
      <c r="G11" s="8" t="s">
        <v>31</v>
      </c>
      <c r="H11" s="12" t="s">
        <v>30</v>
      </c>
      <c r="I11" s="12"/>
      <c r="J11" s="12" t="s">
        <v>29</v>
      </c>
      <c r="K11" s="61">
        <v>100</v>
      </c>
      <c r="L11" s="61">
        <v>20</v>
      </c>
      <c r="M11" s="61"/>
      <c r="N11" s="61"/>
      <c r="O11" s="12"/>
    </row>
    <row r="12" spans="1:15">
      <c r="A12" s="4" t="s">
        <v>3</v>
      </c>
      <c r="B12" s="4" t="s">
        <v>14</v>
      </c>
      <c r="C12" s="4" t="s">
        <v>2</v>
      </c>
      <c r="D12" s="64" t="s">
        <v>13</v>
      </c>
      <c r="E12" s="3" t="s">
        <v>0</v>
      </c>
      <c r="F12" s="60">
        <v>8.2200000000000006</v>
      </c>
      <c r="G12" s="8" t="s">
        <v>27</v>
      </c>
      <c r="H12" s="12" t="s">
        <v>26</v>
      </c>
      <c r="I12" s="12" t="s">
        <v>25</v>
      </c>
      <c r="J12" s="12" t="s">
        <v>24</v>
      </c>
      <c r="K12" s="61">
        <v>200</v>
      </c>
      <c r="L12" s="61"/>
      <c r="M12" s="61"/>
      <c r="N12" s="61"/>
      <c r="O12" s="12"/>
    </row>
    <row r="13" spans="1:15">
      <c r="A13" s="4" t="s">
        <v>3</v>
      </c>
      <c r="B13" s="4" t="s">
        <v>14</v>
      </c>
      <c r="C13" s="4" t="s">
        <v>2</v>
      </c>
      <c r="D13" s="64" t="s">
        <v>13</v>
      </c>
      <c r="E13" s="3" t="s">
        <v>0</v>
      </c>
      <c r="F13" s="60">
        <v>10.24</v>
      </c>
      <c r="G13" s="8" t="s">
        <v>23</v>
      </c>
      <c r="H13" s="12" t="s">
        <v>22</v>
      </c>
      <c r="I13" s="12" t="s">
        <v>21</v>
      </c>
      <c r="J13" s="12" t="s">
        <v>20</v>
      </c>
      <c r="K13" s="61"/>
      <c r="L13" s="61">
        <v>20</v>
      </c>
      <c r="M13" s="61"/>
      <c r="N13" s="61"/>
      <c r="O13" s="12"/>
    </row>
    <row r="14" spans="1:15">
      <c r="A14" s="4" t="s">
        <v>3</v>
      </c>
      <c r="B14" s="4" t="s">
        <v>14</v>
      </c>
      <c r="C14" s="4" t="s">
        <v>2</v>
      </c>
      <c r="D14" s="64" t="s">
        <v>13</v>
      </c>
      <c r="E14" s="3" t="s">
        <v>0</v>
      </c>
      <c r="F14" s="60">
        <v>12.26</v>
      </c>
      <c r="G14" s="8" t="s">
        <v>18</v>
      </c>
      <c r="H14" s="12" t="s">
        <v>17</v>
      </c>
      <c r="I14" s="12" t="s">
        <v>16</v>
      </c>
      <c r="J14" s="12" t="s">
        <v>15</v>
      </c>
      <c r="K14" s="61"/>
      <c r="L14" s="61"/>
      <c r="M14" s="61"/>
      <c r="N14" s="61">
        <v>10</v>
      </c>
      <c r="O14" s="12"/>
    </row>
    <row r="15" spans="1:15">
      <c r="A15" s="4" t="s">
        <v>3</v>
      </c>
      <c r="B15" s="4" t="s">
        <v>66</v>
      </c>
      <c r="C15" s="4" t="s">
        <v>2</v>
      </c>
      <c r="D15" s="64" t="s">
        <v>1</v>
      </c>
      <c r="E15" s="3" t="s">
        <v>0</v>
      </c>
      <c r="F15" s="60" t="s">
        <v>11</v>
      </c>
      <c r="G15" s="8" t="s">
        <v>38</v>
      </c>
      <c r="H15" s="9" t="s">
        <v>10</v>
      </c>
      <c r="I15" s="9" t="s">
        <v>9</v>
      </c>
      <c r="J15" s="12"/>
      <c r="K15" s="61">
        <v>175</v>
      </c>
      <c r="L15" s="61">
        <v>20</v>
      </c>
      <c r="M15" s="61"/>
      <c r="N15" s="61"/>
      <c r="O15" s="12"/>
    </row>
    <row r="16" spans="1:15">
      <c r="A16" s="4" t="s">
        <v>3</v>
      </c>
      <c r="B16" s="4" t="s">
        <v>66</v>
      </c>
      <c r="C16" s="4" t="s">
        <v>2</v>
      </c>
      <c r="D16" s="64" t="s">
        <v>1</v>
      </c>
      <c r="E16" s="3" t="s">
        <v>0</v>
      </c>
      <c r="F16" s="62">
        <v>4.18</v>
      </c>
      <c r="G16" s="8" t="s">
        <v>32</v>
      </c>
      <c r="H16" s="9" t="s">
        <v>67</v>
      </c>
      <c r="I16" s="9" t="s">
        <v>68</v>
      </c>
      <c r="J16" s="9" t="s">
        <v>6</v>
      </c>
      <c r="K16" s="61">
        <v>100</v>
      </c>
      <c r="L16" s="61"/>
      <c r="M16" s="61"/>
      <c r="N16" s="61"/>
      <c r="O16" s="12"/>
    </row>
    <row r="17" spans="1:15">
      <c r="A17" s="4" t="s">
        <v>3</v>
      </c>
      <c r="B17" s="4" t="s">
        <v>66</v>
      </c>
      <c r="C17" s="4" t="s">
        <v>2</v>
      </c>
      <c r="D17" s="64" t="s">
        <v>1</v>
      </c>
      <c r="E17" s="3" t="s">
        <v>0</v>
      </c>
      <c r="F17" s="60">
        <v>7.21</v>
      </c>
      <c r="G17" s="10" t="s">
        <v>28</v>
      </c>
      <c r="H17" s="11" t="s">
        <v>5</v>
      </c>
      <c r="I17" s="11"/>
      <c r="J17" s="12"/>
      <c r="K17" s="61">
        <v>100</v>
      </c>
      <c r="L17" s="61"/>
      <c r="M17" s="61"/>
      <c r="N17" s="61"/>
      <c r="O17" s="12"/>
    </row>
    <row r="18" spans="1:15">
      <c r="A18" s="4" t="s">
        <v>3</v>
      </c>
      <c r="B18" s="4" t="s">
        <v>66</v>
      </c>
      <c r="C18" s="4" t="s">
        <v>2</v>
      </c>
      <c r="D18" s="64" t="s">
        <v>1</v>
      </c>
      <c r="E18" s="3" t="s">
        <v>0</v>
      </c>
      <c r="F18" s="60">
        <v>12.26</v>
      </c>
      <c r="G18" s="8" t="s">
        <v>18</v>
      </c>
      <c r="H18" s="9" t="s">
        <v>69</v>
      </c>
      <c r="I18" s="9" t="s">
        <v>12</v>
      </c>
      <c r="J18" s="9" t="s">
        <v>4</v>
      </c>
      <c r="K18" s="12">
        <v>100</v>
      </c>
      <c r="L18" s="12">
        <v>20</v>
      </c>
      <c r="M18" s="12"/>
      <c r="N18" s="12">
        <v>5</v>
      </c>
      <c r="O18" s="12"/>
    </row>
    <row r="19" spans="1:15">
      <c r="A19" s="4" t="s">
        <v>3</v>
      </c>
      <c r="B19" s="4" t="s">
        <v>158</v>
      </c>
      <c r="C19" s="53" t="s">
        <v>2</v>
      </c>
      <c r="D19" s="64" t="s">
        <v>2</v>
      </c>
      <c r="E19" s="54" t="s">
        <v>0</v>
      </c>
      <c r="F19" s="12"/>
      <c r="G19" s="12"/>
      <c r="H19" s="12" t="str">
        <f>[1]EPM!$E$2490</f>
        <v>TO. KARIMATA FL</v>
      </c>
      <c r="I19" s="12"/>
      <c r="J19" s="12"/>
      <c r="K19" s="12"/>
      <c r="L19" s="12"/>
      <c r="M19" s="12">
        <v>6</v>
      </c>
      <c r="N19" s="12"/>
      <c r="O19" s="12">
        <v>1</v>
      </c>
    </row>
    <row r="20" spans="1:15">
      <c r="A20" s="4" t="s">
        <v>3</v>
      </c>
      <c r="B20" s="4" t="s">
        <v>158</v>
      </c>
      <c r="C20" s="53" t="s">
        <v>2</v>
      </c>
      <c r="D20" s="64" t="s">
        <v>2</v>
      </c>
      <c r="E20" s="54" t="s">
        <v>0</v>
      </c>
      <c r="F20" s="12"/>
      <c r="G20" s="12"/>
      <c r="H20" s="12" t="str">
        <f>[1]EPM!$E$2494</f>
        <v>TK. LINA / LIN</v>
      </c>
      <c r="I20" s="12"/>
      <c r="J20" s="12"/>
      <c r="K20" s="12"/>
      <c r="L20" s="12"/>
      <c r="M20" s="12">
        <v>4</v>
      </c>
      <c r="N20" s="12"/>
      <c r="O20" s="12">
        <v>1</v>
      </c>
    </row>
    <row r="21" spans="1:15">
      <c r="A21" s="4" t="s">
        <v>3</v>
      </c>
      <c r="B21" s="4" t="s">
        <v>158</v>
      </c>
      <c r="C21" s="53" t="s">
        <v>2</v>
      </c>
      <c r="D21" s="64" t="s">
        <v>2</v>
      </c>
      <c r="E21" s="54" t="s">
        <v>0</v>
      </c>
      <c r="F21" s="12"/>
      <c r="G21" s="12"/>
      <c r="H21" s="12" t="str">
        <f>[1]EPM!$E$2496</f>
        <v>TK. EVA / KARA</v>
      </c>
      <c r="I21" s="12"/>
      <c r="J21" s="12"/>
      <c r="K21" s="12"/>
      <c r="L21" s="12"/>
      <c r="M21" s="12">
        <v>6</v>
      </c>
      <c r="N21" s="12"/>
      <c r="O21" s="12">
        <v>1</v>
      </c>
    </row>
    <row r="22" spans="1:15">
      <c r="A22" s="4" t="s">
        <v>3</v>
      </c>
      <c r="B22" s="4" t="s">
        <v>158</v>
      </c>
      <c r="C22" s="53" t="s">
        <v>2</v>
      </c>
      <c r="D22" s="64" t="s">
        <v>2</v>
      </c>
      <c r="E22" s="54" t="s">
        <v>0</v>
      </c>
      <c r="F22" s="12"/>
      <c r="G22" s="12"/>
      <c r="H22" s="12" t="str">
        <f>[1]EPM!$E$2497</f>
        <v>TK. GANDA</v>
      </c>
      <c r="I22" s="12"/>
      <c r="J22" s="12"/>
      <c r="K22" s="12"/>
      <c r="L22" s="12"/>
      <c r="M22" s="12">
        <v>3</v>
      </c>
      <c r="N22" s="12"/>
      <c r="O22" s="12">
        <v>1</v>
      </c>
    </row>
    <row r="23" spans="1:15">
      <c r="A23" s="4" t="s">
        <v>3</v>
      </c>
      <c r="B23" s="4" t="s">
        <v>158</v>
      </c>
      <c r="C23" s="53" t="s">
        <v>2</v>
      </c>
      <c r="D23" s="64" t="s">
        <v>2</v>
      </c>
      <c r="E23" s="54" t="s">
        <v>0</v>
      </c>
      <c r="F23" s="12"/>
      <c r="G23" s="12"/>
      <c r="H23" s="12" t="str">
        <f>[1]EPM!$E$2498</f>
        <v>TK. BAMBANG / KARA FL</v>
      </c>
      <c r="I23" s="12"/>
      <c r="J23" s="12"/>
      <c r="K23" s="12"/>
      <c r="L23" s="12"/>
      <c r="M23" s="12">
        <v>4</v>
      </c>
      <c r="N23" s="12"/>
      <c r="O23" s="12">
        <v>1</v>
      </c>
    </row>
    <row r="24" spans="1:15">
      <c r="A24" s="4" t="s">
        <v>3</v>
      </c>
      <c r="B24" s="4" t="s">
        <v>158</v>
      </c>
      <c r="C24" s="53" t="s">
        <v>2</v>
      </c>
      <c r="D24" s="64" t="s">
        <v>2</v>
      </c>
      <c r="E24" s="54" t="s">
        <v>0</v>
      </c>
      <c r="F24" s="12"/>
      <c r="G24" s="12"/>
      <c r="H24" s="12" t="str">
        <f>[1]EPM!$E$2501</f>
        <v>TK. RIO</v>
      </c>
      <c r="I24" s="12"/>
      <c r="J24" s="12"/>
      <c r="K24" s="12"/>
      <c r="L24" s="12"/>
      <c r="M24" s="12">
        <v>4</v>
      </c>
      <c r="N24" s="12"/>
      <c r="O24" s="12">
        <v>1</v>
      </c>
    </row>
    <row r="25" spans="1:15">
      <c r="A25" s="4" t="s">
        <v>3</v>
      </c>
      <c r="B25" s="4" t="s">
        <v>158</v>
      </c>
      <c r="C25" s="53" t="s">
        <v>2</v>
      </c>
      <c r="D25" s="64" t="s">
        <v>2</v>
      </c>
      <c r="E25" s="54" t="s">
        <v>0</v>
      </c>
      <c r="F25" s="12"/>
      <c r="G25" s="12"/>
      <c r="H25" s="12" t="str">
        <f>[1]EPM!$E$2502</f>
        <v>TK. TJAN SIOE TIEN</v>
      </c>
      <c r="I25" s="12"/>
      <c r="J25" s="12"/>
      <c r="K25" s="12"/>
      <c r="L25" s="12"/>
      <c r="M25" s="12">
        <v>4</v>
      </c>
      <c r="N25" s="12"/>
      <c r="O25" s="12">
        <v>1</v>
      </c>
    </row>
    <row r="26" spans="1:15">
      <c r="A26" s="4" t="s">
        <v>3</v>
      </c>
      <c r="B26" s="4" t="s">
        <v>158</v>
      </c>
      <c r="C26" s="53" t="s">
        <v>2</v>
      </c>
      <c r="D26" s="64" t="s">
        <v>2</v>
      </c>
      <c r="E26" s="54" t="s">
        <v>0</v>
      </c>
      <c r="F26" s="12"/>
      <c r="G26" s="12"/>
      <c r="H26" s="12" t="str">
        <f>[1]EPM!$E$2503</f>
        <v>TK. KUNTI</v>
      </c>
      <c r="I26" s="12"/>
      <c r="J26" s="12"/>
      <c r="K26" s="12"/>
      <c r="L26" s="12"/>
      <c r="M26" s="12">
        <v>3</v>
      </c>
      <c r="N26" s="12"/>
      <c r="O26" s="12">
        <v>1</v>
      </c>
    </row>
    <row r="27" spans="1:15">
      <c r="A27" s="4" t="s">
        <v>3</v>
      </c>
      <c r="B27" s="4" t="s">
        <v>158</v>
      </c>
      <c r="C27" s="53" t="s">
        <v>2</v>
      </c>
      <c r="D27" s="64" t="s">
        <v>2</v>
      </c>
      <c r="E27" s="54" t="s">
        <v>0</v>
      </c>
      <c r="F27" s="12"/>
      <c r="G27" s="12"/>
      <c r="H27" s="12" t="str">
        <f>[1]EPM!$E$2504</f>
        <v>TK. SUTOWO FL</v>
      </c>
      <c r="I27" s="12"/>
      <c r="J27" s="12"/>
      <c r="K27" s="12"/>
      <c r="L27" s="12"/>
      <c r="M27" s="12">
        <v>4</v>
      </c>
      <c r="N27" s="12"/>
      <c r="O27" s="12">
        <v>1</v>
      </c>
    </row>
    <row r="28" spans="1:15">
      <c r="A28" s="4" t="s">
        <v>3</v>
      </c>
      <c r="B28" s="4" t="s">
        <v>158</v>
      </c>
      <c r="C28" s="53" t="s">
        <v>2</v>
      </c>
      <c r="D28" s="64" t="s">
        <v>2</v>
      </c>
      <c r="E28" s="54" t="s">
        <v>0</v>
      </c>
      <c r="F28" s="12"/>
      <c r="G28" s="12"/>
      <c r="H28" s="12" t="str">
        <f>[1]EPM!$E$2505</f>
        <v>TK. REJEKI / KARA</v>
      </c>
      <c r="I28" s="12"/>
      <c r="J28" s="12"/>
      <c r="K28" s="12"/>
      <c r="L28" s="12"/>
      <c r="M28" s="12">
        <v>3</v>
      </c>
      <c r="N28" s="12"/>
      <c r="O28" s="12">
        <v>1</v>
      </c>
    </row>
    <row r="29" spans="1:15">
      <c r="A29" s="4" t="s">
        <v>3</v>
      </c>
      <c r="B29" s="4" t="s">
        <v>158</v>
      </c>
      <c r="C29" s="53" t="s">
        <v>2</v>
      </c>
      <c r="D29" s="64" t="s">
        <v>2</v>
      </c>
      <c r="E29" s="54" t="s">
        <v>0</v>
      </c>
      <c r="F29" s="12"/>
      <c r="G29" s="12"/>
      <c r="H29" s="12" t="str">
        <f>[1]EPM!$E$2506</f>
        <v>TK. TOYIBAH (IBAH) FL</v>
      </c>
      <c r="I29" s="12"/>
      <c r="J29" s="12"/>
      <c r="K29" s="12"/>
      <c r="L29" s="12"/>
      <c r="M29" s="12">
        <v>3</v>
      </c>
      <c r="N29" s="12"/>
      <c r="O29" s="12">
        <v>1</v>
      </c>
    </row>
    <row r="30" spans="1:15">
      <c r="A30" s="4" t="s">
        <v>3</v>
      </c>
      <c r="B30" s="4" t="s">
        <v>158</v>
      </c>
      <c r="C30" s="53" t="s">
        <v>2</v>
      </c>
      <c r="D30" s="64" t="s">
        <v>2</v>
      </c>
      <c r="E30" s="54" t="s">
        <v>0</v>
      </c>
      <c r="F30" s="12"/>
      <c r="G30" s="12"/>
      <c r="H30" s="12" t="str">
        <f>[1]EPM!$E$2515</f>
        <v>TK. KARTIKA</v>
      </c>
      <c r="I30" s="12"/>
      <c r="J30" s="12"/>
      <c r="K30" s="12">
        <v>5</v>
      </c>
      <c r="L30" s="12"/>
      <c r="M30" s="12">
        <v>5</v>
      </c>
      <c r="N30" s="12"/>
      <c r="O30" s="12">
        <v>1</v>
      </c>
    </row>
    <row r="31" spans="1:15">
      <c r="A31" s="4" t="s">
        <v>3</v>
      </c>
      <c r="B31" s="4" t="s">
        <v>158</v>
      </c>
      <c r="C31" s="53" t="s">
        <v>2</v>
      </c>
      <c r="D31" s="64" t="s">
        <v>2</v>
      </c>
      <c r="E31" s="54" t="s">
        <v>0</v>
      </c>
      <c r="F31" s="12"/>
      <c r="G31" s="12"/>
      <c r="H31" s="12" t="str">
        <f>[1]EPM!$E$2523</f>
        <v>CV. KONDANG</v>
      </c>
      <c r="I31" s="12"/>
      <c r="J31" s="12"/>
      <c r="K31" s="12">
        <v>5</v>
      </c>
      <c r="L31" s="12"/>
      <c r="M31" s="12">
        <v>5</v>
      </c>
      <c r="N31" s="12"/>
      <c r="O31" s="12">
        <v>1</v>
      </c>
    </row>
    <row r="32" spans="1:15">
      <c r="A32" s="4" t="s">
        <v>3</v>
      </c>
      <c r="B32" s="4" t="s">
        <v>158</v>
      </c>
      <c r="C32" s="53" t="s">
        <v>2</v>
      </c>
      <c r="D32" s="64" t="s">
        <v>2</v>
      </c>
      <c r="E32" s="54" t="s">
        <v>0</v>
      </c>
      <c r="F32" s="12"/>
      <c r="G32" s="12"/>
      <c r="H32" s="12" t="str">
        <f>[1]EPM!$E$2525</f>
        <v>TK. PAH ASEM-ASEM</v>
      </c>
      <c r="I32" s="12"/>
      <c r="J32" s="12"/>
      <c r="K32" s="12"/>
      <c r="L32" s="12"/>
      <c r="M32" s="12">
        <v>2</v>
      </c>
      <c r="N32" s="12"/>
      <c r="O32" s="12">
        <v>1</v>
      </c>
    </row>
    <row r="33" spans="1:15">
      <c r="A33" s="4" t="s">
        <v>3</v>
      </c>
      <c r="B33" s="4" t="s">
        <v>158</v>
      </c>
      <c r="C33" s="53" t="s">
        <v>2</v>
      </c>
      <c r="D33" s="64" t="s">
        <v>2</v>
      </c>
      <c r="E33" s="54" t="s">
        <v>0</v>
      </c>
      <c r="F33" s="12"/>
      <c r="G33" s="12"/>
      <c r="H33" s="12" t="str">
        <f>[1]EPM!$E$2526</f>
        <v>TK. DINDA</v>
      </c>
      <c r="I33" s="12"/>
      <c r="J33" s="12"/>
      <c r="K33" s="12"/>
      <c r="L33" s="12"/>
      <c r="M33" s="12">
        <v>2</v>
      </c>
      <c r="N33" s="12"/>
      <c r="O33" s="12">
        <v>1</v>
      </c>
    </row>
    <row r="34" spans="1:15">
      <c r="A34" s="4" t="s">
        <v>3</v>
      </c>
      <c r="B34" s="4" t="s">
        <v>158</v>
      </c>
      <c r="C34" s="53" t="s">
        <v>2</v>
      </c>
      <c r="D34" s="64" t="s">
        <v>2</v>
      </c>
      <c r="E34" s="54" t="s">
        <v>0</v>
      </c>
      <c r="F34" s="12"/>
      <c r="G34" s="12"/>
      <c r="H34" s="12" t="str">
        <f>[1]EPM!$E$2529</f>
        <v>TK. MIGUNO</v>
      </c>
      <c r="I34" s="12"/>
      <c r="J34" s="12"/>
      <c r="K34" s="12">
        <v>6</v>
      </c>
      <c r="L34" s="12"/>
      <c r="M34" s="12">
        <v>6</v>
      </c>
      <c r="N34" s="12"/>
      <c r="O34" s="12">
        <v>1</v>
      </c>
    </row>
    <row r="35" spans="1:15">
      <c r="A35" s="4" t="s">
        <v>3</v>
      </c>
      <c r="B35" s="4" t="s">
        <v>158</v>
      </c>
      <c r="C35" s="53" t="s">
        <v>2</v>
      </c>
      <c r="D35" s="64" t="s">
        <v>2</v>
      </c>
      <c r="E35" s="54" t="s">
        <v>0</v>
      </c>
      <c r="F35" s="12"/>
      <c r="G35" s="12"/>
      <c r="H35" s="12" t="s">
        <v>159</v>
      </c>
      <c r="I35" s="12"/>
      <c r="J35" s="12"/>
      <c r="K35" s="12"/>
      <c r="L35" s="12"/>
      <c r="M35" s="12">
        <v>8</v>
      </c>
      <c r="N35" s="12"/>
      <c r="O35" s="12">
        <v>1</v>
      </c>
    </row>
    <row r="36" spans="1:15">
      <c r="A36" s="63"/>
      <c r="B36" s="50"/>
      <c r="C36" s="63"/>
      <c r="D36" s="51"/>
      <c r="E36" s="63"/>
      <c r="F36" s="63"/>
      <c r="G36" s="63"/>
      <c r="H36" s="63"/>
      <c r="I36" s="63"/>
      <c r="J36" s="63" t="s">
        <v>162</v>
      </c>
      <c r="K36" s="63">
        <f>SUM(K3:K35)</f>
        <v>1141</v>
      </c>
      <c r="L36" s="63">
        <f>SUM(L3:L35)</f>
        <v>140</v>
      </c>
      <c r="M36" s="63">
        <f>SUM(M3:M35)</f>
        <v>72</v>
      </c>
      <c r="N36" s="63">
        <f>SUM(N3:N35)</f>
        <v>25</v>
      </c>
      <c r="O36" s="63">
        <f>SUM(O3:O35)</f>
        <v>17</v>
      </c>
    </row>
    <row r="37" spans="1:15">
      <c r="A37" s="63"/>
      <c r="B37" s="50"/>
      <c r="C37" s="63"/>
      <c r="D37" s="51"/>
      <c r="E37" s="63"/>
      <c r="F37" s="63"/>
      <c r="G37" s="63"/>
      <c r="H37" s="63"/>
      <c r="I37" s="63"/>
      <c r="J37" s="63"/>
      <c r="K37" s="63" t="s">
        <v>161</v>
      </c>
      <c r="L37" s="63" t="s">
        <v>160</v>
      </c>
      <c r="M37" s="63" t="s">
        <v>161</v>
      </c>
      <c r="N37" s="63" t="s">
        <v>161</v>
      </c>
      <c r="O37" s="63" t="s">
        <v>161</v>
      </c>
    </row>
  </sheetData>
  <autoFilter ref="A2:O37" xr:uid="{C6CCAE8A-DC2D-4E89-B3FF-FA05473AF262}"/>
  <pageMargins left="0.12" right="0.12" top="0.21" bottom="0.16" header="0.12" footer="0.11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9045-76B9-483E-BFA5-A8424E1612D6}">
  <dimension ref="A1:L77"/>
  <sheetViews>
    <sheetView topLeftCell="B1" workbookViewId="0">
      <selection activeCell="K65" sqref="K65"/>
    </sheetView>
  </sheetViews>
  <sheetFormatPr defaultColWidth="9.1796875" defaultRowHeight="13"/>
  <cols>
    <col min="1" max="1" width="3.26953125" style="16" customWidth="1"/>
    <col min="2" max="2" width="22.81640625" style="16" customWidth="1"/>
    <col min="3" max="3" width="11.453125" style="20" customWidth="1"/>
    <col min="4" max="4" width="26" style="16" bestFit="1" customWidth="1"/>
    <col min="5" max="5" width="14.54296875" style="16" customWidth="1"/>
    <col min="6" max="6" width="6.1796875" style="16" customWidth="1"/>
    <col min="7" max="7" width="6.81640625" style="16" bestFit="1" customWidth="1"/>
    <col min="8" max="8" width="8.1796875" style="16" bestFit="1" customWidth="1"/>
    <col min="9" max="9" width="9.54296875" style="16" customWidth="1"/>
    <col min="10" max="10" width="10" style="19" customWidth="1"/>
    <col min="11" max="11" width="14.08984375" style="18" bestFit="1" customWidth="1"/>
    <col min="12" max="12" width="30.90625" style="17" bestFit="1" customWidth="1"/>
    <col min="13" max="16384" width="9.1796875" style="16"/>
  </cols>
  <sheetData>
    <row r="1" spans="1:12" s="43" customFormat="1" ht="15.5">
      <c r="A1" s="49" t="s">
        <v>151</v>
      </c>
      <c r="B1" s="47"/>
      <c r="C1" s="48"/>
      <c r="D1" s="47"/>
      <c r="J1" s="46"/>
      <c r="K1" s="45"/>
      <c r="L1" s="44"/>
    </row>
    <row r="2" spans="1:12">
      <c r="A2" s="77" t="s">
        <v>150</v>
      </c>
      <c r="B2" s="77" t="s">
        <v>149</v>
      </c>
      <c r="C2" s="78" t="s">
        <v>148</v>
      </c>
      <c r="D2" s="77" t="s">
        <v>147</v>
      </c>
      <c r="E2" s="67" t="s">
        <v>146</v>
      </c>
      <c r="F2" s="76" t="s">
        <v>145</v>
      </c>
      <c r="G2" s="76"/>
      <c r="H2" s="77" t="s">
        <v>144</v>
      </c>
      <c r="I2" s="67" t="s">
        <v>143</v>
      </c>
      <c r="J2" s="66" t="s">
        <v>142</v>
      </c>
      <c r="K2" s="66" t="s">
        <v>141</v>
      </c>
      <c r="L2" s="67" t="s">
        <v>140</v>
      </c>
    </row>
    <row r="3" spans="1:12">
      <c r="A3" s="77"/>
      <c r="B3" s="77"/>
      <c r="C3" s="78"/>
      <c r="D3" s="77"/>
      <c r="E3" s="67"/>
      <c r="F3" s="42" t="s">
        <v>139</v>
      </c>
      <c r="G3" s="42" t="s">
        <v>138</v>
      </c>
      <c r="H3" s="77"/>
      <c r="I3" s="67"/>
      <c r="J3" s="66"/>
      <c r="K3" s="66"/>
      <c r="L3" s="67"/>
    </row>
    <row r="4" spans="1:12" ht="13" customHeight="1">
      <c r="A4" s="23">
        <v>1</v>
      </c>
      <c r="B4" s="23" t="s">
        <v>137</v>
      </c>
      <c r="C4" s="1">
        <v>44180</v>
      </c>
      <c r="D4" s="2" t="s">
        <v>74</v>
      </c>
      <c r="E4" s="52" t="s">
        <v>75</v>
      </c>
      <c r="F4" s="5">
        <v>7</v>
      </c>
      <c r="G4" s="5">
        <v>0.7</v>
      </c>
      <c r="H4" s="5">
        <f>G4*F4</f>
        <v>4.8999999999999995</v>
      </c>
      <c r="I4" s="36">
        <v>37000</v>
      </c>
      <c r="J4" s="29"/>
      <c r="K4" s="40">
        <f>I4*H4</f>
        <v>181299.99999999997</v>
      </c>
      <c r="L4" s="22" t="s">
        <v>155</v>
      </c>
    </row>
    <row r="5" spans="1:12" ht="13" customHeight="1">
      <c r="A5" s="23"/>
      <c r="B5" s="23"/>
      <c r="C5" s="1">
        <v>44183</v>
      </c>
      <c r="D5" s="2" t="s">
        <v>76</v>
      </c>
      <c r="E5" s="52" t="s">
        <v>77</v>
      </c>
      <c r="F5" s="5">
        <v>4.8</v>
      </c>
      <c r="G5" s="5">
        <v>2</v>
      </c>
      <c r="H5" s="5">
        <f t="shared" ref="H5:H45" si="0">G5*F5</f>
        <v>9.6</v>
      </c>
      <c r="I5" s="36">
        <v>37000</v>
      </c>
      <c r="J5" s="29"/>
      <c r="K5" s="40">
        <f t="shared" ref="K5:K45" si="1">I5*H5</f>
        <v>355200</v>
      </c>
      <c r="L5" s="22"/>
    </row>
    <row r="6" spans="1:12" ht="13" customHeight="1">
      <c r="A6" s="23"/>
      <c r="B6" s="23"/>
      <c r="C6" s="1">
        <v>44183</v>
      </c>
      <c r="D6" s="2" t="s">
        <v>78</v>
      </c>
      <c r="E6" s="52" t="s">
        <v>77</v>
      </c>
      <c r="F6" s="5">
        <v>6</v>
      </c>
      <c r="G6" s="5">
        <v>0.6</v>
      </c>
      <c r="H6" s="5">
        <f t="shared" si="0"/>
        <v>3.5999999999999996</v>
      </c>
      <c r="I6" s="36">
        <v>37000</v>
      </c>
      <c r="J6" s="29"/>
      <c r="K6" s="40">
        <f t="shared" si="1"/>
        <v>133200</v>
      </c>
      <c r="L6" s="22"/>
    </row>
    <row r="7" spans="1:12" ht="13" customHeight="1">
      <c r="A7" s="23"/>
      <c r="B7" s="23"/>
      <c r="C7" s="1">
        <v>44183</v>
      </c>
      <c r="D7" s="2" t="s">
        <v>78</v>
      </c>
      <c r="E7" s="52" t="s">
        <v>77</v>
      </c>
      <c r="F7" s="5">
        <v>6</v>
      </c>
      <c r="G7" s="5">
        <v>0.7</v>
      </c>
      <c r="H7" s="5">
        <f t="shared" si="0"/>
        <v>4.1999999999999993</v>
      </c>
      <c r="I7" s="36">
        <v>37000</v>
      </c>
      <c r="J7" s="29"/>
      <c r="K7" s="40">
        <f t="shared" si="1"/>
        <v>155399.99999999997</v>
      </c>
      <c r="L7" s="22"/>
    </row>
    <row r="8" spans="1:12" ht="13" customHeight="1">
      <c r="A8" s="23"/>
      <c r="B8" s="23"/>
      <c r="C8" s="1">
        <v>44183</v>
      </c>
      <c r="D8" s="2" t="s">
        <v>79</v>
      </c>
      <c r="E8" s="52" t="s">
        <v>80</v>
      </c>
      <c r="F8" s="5">
        <v>2</v>
      </c>
      <c r="G8" s="5">
        <v>1</v>
      </c>
      <c r="H8" s="5">
        <f t="shared" si="0"/>
        <v>2</v>
      </c>
      <c r="I8" s="36">
        <v>37000</v>
      </c>
      <c r="J8" s="29"/>
      <c r="K8" s="40">
        <f t="shared" si="1"/>
        <v>74000</v>
      </c>
      <c r="L8" s="22"/>
    </row>
    <row r="9" spans="1:12" ht="13" customHeight="1">
      <c r="A9" s="23"/>
      <c r="B9" s="23"/>
      <c r="C9" s="1">
        <v>44183</v>
      </c>
      <c r="D9" s="2" t="s">
        <v>81</v>
      </c>
      <c r="E9" s="52" t="s">
        <v>80</v>
      </c>
      <c r="F9" s="5">
        <v>1.5</v>
      </c>
      <c r="G9" s="5">
        <v>1</v>
      </c>
      <c r="H9" s="5">
        <f t="shared" si="0"/>
        <v>1.5</v>
      </c>
      <c r="I9" s="36">
        <v>37000</v>
      </c>
      <c r="J9" s="29"/>
      <c r="K9" s="40">
        <f t="shared" si="1"/>
        <v>55500</v>
      </c>
      <c r="L9" s="22"/>
    </row>
    <row r="10" spans="1:12" ht="13" customHeight="1">
      <c r="A10" s="23"/>
      <c r="B10" s="23"/>
      <c r="C10" s="1">
        <v>44175</v>
      </c>
      <c r="D10" s="2" t="s">
        <v>152</v>
      </c>
      <c r="E10" s="52" t="s">
        <v>82</v>
      </c>
      <c r="F10" s="5">
        <v>2.5</v>
      </c>
      <c r="G10" s="5">
        <v>0.8</v>
      </c>
      <c r="H10" s="5">
        <f t="shared" si="0"/>
        <v>2</v>
      </c>
      <c r="I10" s="36">
        <v>37000</v>
      </c>
      <c r="J10" s="29"/>
      <c r="K10" s="40">
        <f t="shared" si="1"/>
        <v>74000</v>
      </c>
      <c r="L10" s="22"/>
    </row>
    <row r="11" spans="1:12" ht="13" customHeight="1">
      <c r="A11" s="23"/>
      <c r="B11" s="23"/>
      <c r="C11" s="1">
        <v>44194</v>
      </c>
      <c r="D11" s="2" t="s">
        <v>83</v>
      </c>
      <c r="E11" s="52" t="s">
        <v>84</v>
      </c>
      <c r="F11" s="5">
        <v>6</v>
      </c>
      <c r="G11" s="5">
        <v>1</v>
      </c>
      <c r="H11" s="5">
        <f t="shared" si="0"/>
        <v>6</v>
      </c>
      <c r="I11" s="36">
        <v>37000</v>
      </c>
      <c r="J11" s="29"/>
      <c r="K11" s="40">
        <f t="shared" si="1"/>
        <v>222000</v>
      </c>
      <c r="L11" s="22"/>
    </row>
    <row r="12" spans="1:12" ht="13" customHeight="1">
      <c r="A12" s="23"/>
      <c r="B12" s="23"/>
      <c r="C12" s="1">
        <v>44181</v>
      </c>
      <c r="D12" s="2" t="s">
        <v>85</v>
      </c>
      <c r="E12" s="52" t="s">
        <v>86</v>
      </c>
      <c r="F12" s="5">
        <v>6</v>
      </c>
      <c r="G12" s="5">
        <v>0.8</v>
      </c>
      <c r="H12" s="5">
        <f t="shared" si="0"/>
        <v>4.8000000000000007</v>
      </c>
      <c r="I12" s="36">
        <v>37000</v>
      </c>
      <c r="J12" s="29"/>
      <c r="K12" s="40">
        <f t="shared" si="1"/>
        <v>177600.00000000003</v>
      </c>
      <c r="L12" s="22"/>
    </row>
    <row r="13" spans="1:12" ht="13" customHeight="1">
      <c r="A13" s="23"/>
      <c r="B13" s="23"/>
      <c r="C13" s="1">
        <v>44190</v>
      </c>
      <c r="D13" s="2" t="s">
        <v>87</v>
      </c>
      <c r="E13" s="52" t="s">
        <v>88</v>
      </c>
      <c r="F13" s="5">
        <v>4</v>
      </c>
      <c r="G13" s="5">
        <v>0.5</v>
      </c>
      <c r="H13" s="5">
        <f t="shared" si="0"/>
        <v>2</v>
      </c>
      <c r="I13" s="36">
        <v>37000</v>
      </c>
      <c r="J13" s="29"/>
      <c r="K13" s="40">
        <f t="shared" si="1"/>
        <v>74000</v>
      </c>
      <c r="L13" s="22"/>
    </row>
    <row r="14" spans="1:12" ht="13" customHeight="1">
      <c r="A14" s="23"/>
      <c r="B14" s="23"/>
      <c r="C14" s="1">
        <v>44186</v>
      </c>
      <c r="D14" s="2" t="s">
        <v>89</v>
      </c>
      <c r="E14" s="52" t="s">
        <v>90</v>
      </c>
      <c r="F14" s="5">
        <v>5</v>
      </c>
      <c r="G14" s="5">
        <v>1</v>
      </c>
      <c r="H14" s="5">
        <f t="shared" si="0"/>
        <v>5</v>
      </c>
      <c r="I14" s="36">
        <v>37000</v>
      </c>
      <c r="J14" s="29"/>
      <c r="K14" s="40">
        <f t="shared" si="1"/>
        <v>185000</v>
      </c>
      <c r="L14" s="22"/>
    </row>
    <row r="15" spans="1:12" ht="13" customHeight="1">
      <c r="A15" s="23"/>
      <c r="B15" s="23"/>
      <c r="C15" s="1">
        <v>44186</v>
      </c>
      <c r="D15" s="2" t="s">
        <v>91</v>
      </c>
      <c r="E15" s="52" t="s">
        <v>90</v>
      </c>
      <c r="F15" s="5">
        <v>6</v>
      </c>
      <c r="G15" s="5">
        <v>1</v>
      </c>
      <c r="H15" s="5">
        <f t="shared" si="0"/>
        <v>6</v>
      </c>
      <c r="I15" s="36">
        <v>37000</v>
      </c>
      <c r="J15" s="29"/>
      <c r="K15" s="40">
        <f t="shared" si="1"/>
        <v>222000</v>
      </c>
      <c r="L15" s="22"/>
    </row>
    <row r="16" spans="1:12" ht="13" customHeight="1">
      <c r="A16" s="23"/>
      <c r="B16" s="23"/>
      <c r="C16" s="1">
        <v>44186</v>
      </c>
      <c r="D16" s="2" t="s">
        <v>92</v>
      </c>
      <c r="E16" s="52" t="s">
        <v>90</v>
      </c>
      <c r="F16" s="5">
        <v>1.8</v>
      </c>
      <c r="G16" s="5">
        <v>1</v>
      </c>
      <c r="H16" s="5">
        <f t="shared" si="0"/>
        <v>1.8</v>
      </c>
      <c r="I16" s="36">
        <v>37000</v>
      </c>
      <c r="J16" s="29"/>
      <c r="K16" s="40">
        <f t="shared" si="1"/>
        <v>66600</v>
      </c>
      <c r="L16" s="22"/>
    </row>
    <row r="17" spans="1:12" ht="13" customHeight="1">
      <c r="A17" s="23"/>
      <c r="B17" s="23"/>
      <c r="C17" s="1">
        <v>44186</v>
      </c>
      <c r="D17" s="2" t="s">
        <v>93</v>
      </c>
      <c r="E17" s="52" t="s">
        <v>90</v>
      </c>
      <c r="F17" s="5">
        <v>3</v>
      </c>
      <c r="G17" s="5">
        <v>0.8</v>
      </c>
      <c r="H17" s="5">
        <f t="shared" si="0"/>
        <v>2.4000000000000004</v>
      </c>
      <c r="I17" s="36">
        <v>37000</v>
      </c>
      <c r="J17" s="29"/>
      <c r="K17" s="40">
        <f t="shared" si="1"/>
        <v>88800.000000000015</v>
      </c>
      <c r="L17" s="22"/>
    </row>
    <row r="18" spans="1:12" ht="13" customHeight="1">
      <c r="A18" s="23"/>
      <c r="B18" s="23"/>
      <c r="C18" s="1">
        <v>44186</v>
      </c>
      <c r="D18" s="2" t="s">
        <v>94</v>
      </c>
      <c r="E18" s="52" t="s">
        <v>90</v>
      </c>
      <c r="F18" s="5">
        <v>3.2</v>
      </c>
      <c r="G18" s="5">
        <v>0.8</v>
      </c>
      <c r="H18" s="5">
        <f t="shared" si="0"/>
        <v>2.5600000000000005</v>
      </c>
      <c r="I18" s="36">
        <v>37000</v>
      </c>
      <c r="J18" s="29"/>
      <c r="K18" s="40">
        <f t="shared" si="1"/>
        <v>94720.000000000015</v>
      </c>
      <c r="L18" s="22"/>
    </row>
    <row r="19" spans="1:12" ht="13" customHeight="1">
      <c r="A19" s="23"/>
      <c r="B19" s="23"/>
      <c r="C19" s="1">
        <v>44186</v>
      </c>
      <c r="D19" s="2" t="s">
        <v>95</v>
      </c>
      <c r="E19" s="52" t="s">
        <v>90</v>
      </c>
      <c r="F19" s="5">
        <v>1.8</v>
      </c>
      <c r="G19" s="5">
        <v>0.6</v>
      </c>
      <c r="H19" s="5">
        <f t="shared" si="0"/>
        <v>1.08</v>
      </c>
      <c r="I19" s="36">
        <v>37000</v>
      </c>
      <c r="J19" s="29"/>
      <c r="K19" s="40">
        <f t="shared" si="1"/>
        <v>39960</v>
      </c>
      <c r="L19" s="22"/>
    </row>
    <row r="20" spans="1:12" ht="13" customHeight="1">
      <c r="A20" s="23"/>
      <c r="B20" s="23"/>
      <c r="C20" s="1">
        <v>44186</v>
      </c>
      <c r="D20" s="2" t="s">
        <v>96</v>
      </c>
      <c r="E20" s="52" t="s">
        <v>90</v>
      </c>
      <c r="F20" s="5">
        <v>4</v>
      </c>
      <c r="G20" s="5">
        <v>0.7</v>
      </c>
      <c r="H20" s="5">
        <f t="shared" si="0"/>
        <v>2.8</v>
      </c>
      <c r="I20" s="36">
        <v>37000</v>
      </c>
      <c r="J20" s="29"/>
      <c r="K20" s="40">
        <f t="shared" si="1"/>
        <v>103600</v>
      </c>
      <c r="L20" s="22"/>
    </row>
    <row r="21" spans="1:12" ht="13" customHeight="1">
      <c r="A21" s="23"/>
      <c r="B21" s="23"/>
      <c r="C21" s="1">
        <v>44182</v>
      </c>
      <c r="D21" s="2" t="s">
        <v>97</v>
      </c>
      <c r="E21" s="52" t="s">
        <v>98</v>
      </c>
      <c r="F21" s="5">
        <v>4</v>
      </c>
      <c r="G21" s="5">
        <v>1</v>
      </c>
      <c r="H21" s="5">
        <f t="shared" si="0"/>
        <v>4</v>
      </c>
      <c r="I21" s="36">
        <v>37000</v>
      </c>
      <c r="J21" s="29"/>
      <c r="K21" s="40">
        <f t="shared" si="1"/>
        <v>148000</v>
      </c>
      <c r="L21" s="22"/>
    </row>
    <row r="22" spans="1:12" ht="13" customHeight="1">
      <c r="A22" s="23"/>
      <c r="B22" s="23"/>
      <c r="C22" s="1">
        <v>44182</v>
      </c>
      <c r="D22" s="2" t="s">
        <v>97</v>
      </c>
      <c r="E22" s="52" t="s">
        <v>98</v>
      </c>
      <c r="F22" s="5">
        <v>4</v>
      </c>
      <c r="G22" s="5">
        <v>1</v>
      </c>
      <c r="H22" s="5">
        <f t="shared" si="0"/>
        <v>4</v>
      </c>
      <c r="I22" s="36">
        <v>37000</v>
      </c>
      <c r="J22" s="29"/>
      <c r="K22" s="40">
        <f t="shared" si="1"/>
        <v>148000</v>
      </c>
      <c r="L22" s="22"/>
    </row>
    <row r="23" spans="1:12" ht="13" customHeight="1">
      <c r="A23" s="23"/>
      <c r="B23" s="23"/>
      <c r="C23" s="1">
        <v>44175</v>
      </c>
      <c r="D23" s="2" t="s">
        <v>99</v>
      </c>
      <c r="E23" s="52" t="s">
        <v>100</v>
      </c>
      <c r="F23" s="5">
        <v>2.1</v>
      </c>
      <c r="G23" s="5">
        <v>0.7</v>
      </c>
      <c r="H23" s="5">
        <f t="shared" si="0"/>
        <v>1.47</v>
      </c>
      <c r="I23" s="36">
        <v>37000</v>
      </c>
      <c r="J23" s="29"/>
      <c r="K23" s="40">
        <f t="shared" si="1"/>
        <v>54390</v>
      </c>
      <c r="L23" s="22"/>
    </row>
    <row r="24" spans="1:12" ht="13" customHeight="1">
      <c r="A24" s="23"/>
      <c r="B24" s="23"/>
      <c r="C24" s="1">
        <v>44183</v>
      </c>
      <c r="D24" s="2" t="s">
        <v>101</v>
      </c>
      <c r="E24" s="52" t="s">
        <v>102</v>
      </c>
      <c r="F24" s="5">
        <v>3</v>
      </c>
      <c r="G24" s="5">
        <v>1.5</v>
      </c>
      <c r="H24" s="5">
        <f t="shared" si="0"/>
        <v>4.5</v>
      </c>
      <c r="I24" s="36">
        <v>37000</v>
      </c>
      <c r="J24" s="29"/>
      <c r="K24" s="40">
        <f t="shared" si="1"/>
        <v>166500</v>
      </c>
      <c r="L24" s="22"/>
    </row>
    <row r="25" spans="1:12" ht="13" customHeight="1">
      <c r="A25" s="23"/>
      <c r="B25" s="23"/>
      <c r="C25" s="1">
        <v>44183</v>
      </c>
      <c r="D25" s="2" t="s">
        <v>101</v>
      </c>
      <c r="E25" s="52" t="s">
        <v>102</v>
      </c>
      <c r="F25" s="5">
        <v>2</v>
      </c>
      <c r="G25" s="5">
        <v>1.5</v>
      </c>
      <c r="H25" s="5">
        <f t="shared" si="0"/>
        <v>3</v>
      </c>
      <c r="I25" s="36">
        <v>37000</v>
      </c>
      <c r="J25" s="29"/>
      <c r="K25" s="40">
        <f t="shared" si="1"/>
        <v>111000</v>
      </c>
      <c r="L25" s="22"/>
    </row>
    <row r="26" spans="1:12" ht="13" customHeight="1">
      <c r="A26" s="23"/>
      <c r="B26" s="23"/>
      <c r="C26" s="1">
        <v>44183</v>
      </c>
      <c r="D26" s="2" t="s">
        <v>103</v>
      </c>
      <c r="E26" s="52" t="s">
        <v>102</v>
      </c>
      <c r="F26" s="5">
        <v>3</v>
      </c>
      <c r="G26" s="5">
        <v>1</v>
      </c>
      <c r="H26" s="5">
        <f t="shared" si="0"/>
        <v>3</v>
      </c>
      <c r="I26" s="36">
        <v>37000</v>
      </c>
      <c r="J26" s="29"/>
      <c r="K26" s="40">
        <f t="shared" si="1"/>
        <v>111000</v>
      </c>
      <c r="L26" s="22"/>
    </row>
    <row r="27" spans="1:12" ht="13" customHeight="1">
      <c r="A27" s="23"/>
      <c r="B27" s="23"/>
      <c r="C27" s="1">
        <v>44183</v>
      </c>
      <c r="D27" s="2" t="s">
        <v>104</v>
      </c>
      <c r="E27" s="52" t="s">
        <v>102</v>
      </c>
      <c r="F27" s="5">
        <v>6</v>
      </c>
      <c r="G27" s="5">
        <v>1.5</v>
      </c>
      <c r="H27" s="5">
        <f t="shared" si="0"/>
        <v>9</v>
      </c>
      <c r="I27" s="36">
        <v>37000</v>
      </c>
      <c r="J27" s="29"/>
      <c r="K27" s="40">
        <f t="shared" si="1"/>
        <v>333000</v>
      </c>
      <c r="L27" s="22"/>
    </row>
    <row r="28" spans="1:12" ht="13" customHeight="1">
      <c r="A28" s="23"/>
      <c r="B28" s="23"/>
      <c r="C28" s="1">
        <v>44183</v>
      </c>
      <c r="D28" s="2" t="s">
        <v>105</v>
      </c>
      <c r="E28" s="52" t="s">
        <v>102</v>
      </c>
      <c r="F28" s="5">
        <v>7</v>
      </c>
      <c r="G28" s="5">
        <v>1</v>
      </c>
      <c r="H28" s="5">
        <f t="shared" si="0"/>
        <v>7</v>
      </c>
      <c r="I28" s="36">
        <v>37000</v>
      </c>
      <c r="J28" s="29"/>
      <c r="K28" s="40">
        <f t="shared" si="1"/>
        <v>259000</v>
      </c>
      <c r="L28" s="22"/>
    </row>
    <row r="29" spans="1:12" ht="13" customHeight="1">
      <c r="A29" s="23"/>
      <c r="B29" s="23"/>
      <c r="C29" s="1">
        <v>44183</v>
      </c>
      <c r="D29" s="2" t="s">
        <v>105</v>
      </c>
      <c r="E29" s="52" t="s">
        <v>102</v>
      </c>
      <c r="F29" s="5">
        <v>1.7</v>
      </c>
      <c r="G29" s="5">
        <v>1.4</v>
      </c>
      <c r="H29" s="5">
        <f t="shared" si="0"/>
        <v>2.38</v>
      </c>
      <c r="I29" s="36">
        <v>37000</v>
      </c>
      <c r="J29" s="29"/>
      <c r="K29" s="40">
        <f t="shared" si="1"/>
        <v>88060</v>
      </c>
      <c r="L29" s="22"/>
    </row>
    <row r="30" spans="1:12" ht="13" customHeight="1">
      <c r="A30" s="23"/>
      <c r="B30" s="23"/>
      <c r="C30" s="1">
        <v>44183</v>
      </c>
      <c r="D30" s="2" t="s">
        <v>105</v>
      </c>
      <c r="E30" s="52" t="s">
        <v>102</v>
      </c>
      <c r="F30" s="5">
        <v>1.7</v>
      </c>
      <c r="G30" s="5">
        <v>1.4</v>
      </c>
      <c r="H30" s="5">
        <f t="shared" si="0"/>
        <v>2.38</v>
      </c>
      <c r="I30" s="36">
        <v>37000</v>
      </c>
      <c r="J30" s="29"/>
      <c r="K30" s="40">
        <f t="shared" si="1"/>
        <v>88060</v>
      </c>
      <c r="L30" s="22"/>
    </row>
    <row r="31" spans="1:12" ht="13" customHeight="1">
      <c r="A31" s="23"/>
      <c r="B31" s="23"/>
      <c r="C31" s="1">
        <v>44183</v>
      </c>
      <c r="D31" s="2" t="s">
        <v>106</v>
      </c>
      <c r="E31" s="52" t="s">
        <v>102</v>
      </c>
      <c r="F31" s="5">
        <v>4</v>
      </c>
      <c r="G31" s="5">
        <v>1</v>
      </c>
      <c r="H31" s="5">
        <f t="shared" si="0"/>
        <v>4</v>
      </c>
      <c r="I31" s="36">
        <v>37000</v>
      </c>
      <c r="J31" s="29"/>
      <c r="K31" s="40">
        <f t="shared" si="1"/>
        <v>148000</v>
      </c>
      <c r="L31" s="22"/>
    </row>
    <row r="32" spans="1:12" ht="13" customHeight="1">
      <c r="A32" s="23"/>
      <c r="B32" s="23"/>
      <c r="C32" s="1">
        <v>44183</v>
      </c>
      <c r="D32" s="2" t="s">
        <v>107</v>
      </c>
      <c r="E32" s="52" t="s">
        <v>102</v>
      </c>
      <c r="F32" s="5">
        <v>4</v>
      </c>
      <c r="G32" s="5">
        <v>1</v>
      </c>
      <c r="H32" s="5">
        <f t="shared" si="0"/>
        <v>4</v>
      </c>
      <c r="I32" s="36">
        <v>37000</v>
      </c>
      <c r="J32" s="29"/>
      <c r="K32" s="40">
        <f t="shared" si="1"/>
        <v>148000</v>
      </c>
      <c r="L32" s="22"/>
    </row>
    <row r="33" spans="1:12" ht="13" customHeight="1">
      <c r="A33" s="23"/>
      <c r="B33" s="23"/>
      <c r="C33" s="1">
        <v>44183</v>
      </c>
      <c r="D33" s="2" t="s">
        <v>107</v>
      </c>
      <c r="E33" s="52" t="s">
        <v>102</v>
      </c>
      <c r="F33" s="5">
        <v>2.7</v>
      </c>
      <c r="G33" s="5">
        <v>1</v>
      </c>
      <c r="H33" s="5">
        <f t="shared" si="0"/>
        <v>2.7</v>
      </c>
      <c r="I33" s="36">
        <v>37000</v>
      </c>
      <c r="J33" s="29"/>
      <c r="K33" s="40">
        <f t="shared" si="1"/>
        <v>99900</v>
      </c>
      <c r="L33" s="22"/>
    </row>
    <row r="34" spans="1:12" ht="13" customHeight="1">
      <c r="A34" s="23"/>
      <c r="B34" s="23"/>
      <c r="C34" s="1">
        <v>44183</v>
      </c>
      <c r="D34" s="2" t="s">
        <v>107</v>
      </c>
      <c r="E34" s="52" t="s">
        <v>102</v>
      </c>
      <c r="F34" s="5">
        <v>2.7</v>
      </c>
      <c r="G34" s="5">
        <v>1</v>
      </c>
      <c r="H34" s="5">
        <f t="shared" si="0"/>
        <v>2.7</v>
      </c>
      <c r="I34" s="36">
        <v>37000</v>
      </c>
      <c r="J34" s="29"/>
      <c r="K34" s="40">
        <f t="shared" si="1"/>
        <v>99900</v>
      </c>
      <c r="L34" s="22"/>
    </row>
    <row r="35" spans="1:12" ht="13" customHeight="1">
      <c r="A35" s="23"/>
      <c r="B35" s="23"/>
      <c r="C35" s="1">
        <v>44183</v>
      </c>
      <c r="D35" s="2" t="s">
        <v>108</v>
      </c>
      <c r="E35" s="52" t="s">
        <v>102</v>
      </c>
      <c r="F35" s="5">
        <v>3.7</v>
      </c>
      <c r="G35" s="5">
        <v>3</v>
      </c>
      <c r="H35" s="5">
        <f t="shared" si="0"/>
        <v>11.100000000000001</v>
      </c>
      <c r="I35" s="36">
        <v>37000</v>
      </c>
      <c r="J35" s="29"/>
      <c r="K35" s="40">
        <f t="shared" si="1"/>
        <v>410700.00000000006</v>
      </c>
      <c r="L35" s="22"/>
    </row>
    <row r="36" spans="1:12" ht="13" customHeight="1">
      <c r="A36" s="23"/>
      <c r="B36" s="23"/>
      <c r="C36" s="1">
        <v>44183</v>
      </c>
      <c r="D36" s="2" t="s">
        <v>109</v>
      </c>
      <c r="E36" s="52" t="s">
        <v>102</v>
      </c>
      <c r="F36" s="5">
        <v>4</v>
      </c>
      <c r="G36" s="5">
        <v>2</v>
      </c>
      <c r="H36" s="5">
        <f t="shared" si="0"/>
        <v>8</v>
      </c>
      <c r="I36" s="36">
        <v>37000</v>
      </c>
      <c r="J36" s="29"/>
      <c r="K36" s="40">
        <f t="shared" si="1"/>
        <v>296000</v>
      </c>
      <c r="L36" s="22"/>
    </row>
    <row r="37" spans="1:12" ht="13" customHeight="1">
      <c r="A37" s="23"/>
      <c r="B37" s="23"/>
      <c r="C37" s="1">
        <v>44183</v>
      </c>
      <c r="D37" s="2" t="s">
        <v>110</v>
      </c>
      <c r="E37" s="52" t="s">
        <v>102</v>
      </c>
      <c r="F37" s="5">
        <v>3.8</v>
      </c>
      <c r="G37" s="5">
        <v>1.5</v>
      </c>
      <c r="H37" s="5">
        <f t="shared" si="0"/>
        <v>5.6999999999999993</v>
      </c>
      <c r="I37" s="36">
        <v>37000</v>
      </c>
      <c r="J37" s="29"/>
      <c r="K37" s="40">
        <f t="shared" si="1"/>
        <v>210899.99999999997</v>
      </c>
      <c r="L37" s="22"/>
    </row>
    <row r="38" spans="1:12" ht="13" customHeight="1">
      <c r="A38" s="23"/>
      <c r="B38" s="23"/>
      <c r="C38" s="1">
        <v>44183</v>
      </c>
      <c r="D38" s="2" t="s">
        <v>111</v>
      </c>
      <c r="E38" s="52" t="s">
        <v>102</v>
      </c>
      <c r="F38" s="5">
        <v>1.9</v>
      </c>
      <c r="G38" s="5">
        <v>1.5</v>
      </c>
      <c r="H38" s="5">
        <f t="shared" si="0"/>
        <v>2.8499999999999996</v>
      </c>
      <c r="I38" s="36">
        <v>37000</v>
      </c>
      <c r="J38" s="29"/>
      <c r="K38" s="40">
        <f t="shared" si="1"/>
        <v>105449.99999999999</v>
      </c>
      <c r="L38" s="22"/>
    </row>
    <row r="39" spans="1:12" ht="13" customHeight="1">
      <c r="A39" s="23"/>
      <c r="B39" s="23"/>
      <c r="C39" s="1">
        <v>44183</v>
      </c>
      <c r="D39" s="2" t="s">
        <v>112</v>
      </c>
      <c r="E39" s="52" t="s">
        <v>102</v>
      </c>
      <c r="F39" s="5">
        <v>4</v>
      </c>
      <c r="G39" s="5">
        <v>1.2</v>
      </c>
      <c r="H39" s="5">
        <f t="shared" si="0"/>
        <v>4.8</v>
      </c>
      <c r="I39" s="36">
        <v>37000</v>
      </c>
      <c r="J39" s="29"/>
      <c r="K39" s="40">
        <f t="shared" si="1"/>
        <v>177600</v>
      </c>
      <c r="L39" s="22"/>
    </row>
    <row r="40" spans="1:12" ht="13" customHeight="1">
      <c r="A40" s="23"/>
      <c r="B40" s="23"/>
      <c r="C40" s="1">
        <v>44183</v>
      </c>
      <c r="D40" s="2" t="s">
        <v>113</v>
      </c>
      <c r="E40" s="52" t="s">
        <v>102</v>
      </c>
      <c r="F40" s="5">
        <v>3.4</v>
      </c>
      <c r="G40" s="5">
        <v>1.4</v>
      </c>
      <c r="H40" s="5">
        <f t="shared" si="0"/>
        <v>4.76</v>
      </c>
      <c r="I40" s="36">
        <v>37000</v>
      </c>
      <c r="J40" s="29"/>
      <c r="K40" s="40">
        <f t="shared" si="1"/>
        <v>176120</v>
      </c>
      <c r="L40" s="22"/>
    </row>
    <row r="41" spans="1:12" ht="13" customHeight="1">
      <c r="A41" s="23"/>
      <c r="B41" s="23"/>
      <c r="C41" s="1">
        <v>44183</v>
      </c>
      <c r="D41" s="2" t="s">
        <v>113</v>
      </c>
      <c r="E41" s="52" t="s">
        <v>102</v>
      </c>
      <c r="F41" s="5">
        <v>3</v>
      </c>
      <c r="G41" s="5">
        <v>1.4</v>
      </c>
      <c r="H41" s="5">
        <f t="shared" si="0"/>
        <v>4.1999999999999993</v>
      </c>
      <c r="I41" s="36">
        <v>37000</v>
      </c>
      <c r="J41" s="29"/>
      <c r="K41" s="40">
        <f t="shared" si="1"/>
        <v>155399.99999999997</v>
      </c>
      <c r="L41" s="22"/>
    </row>
    <row r="42" spans="1:12" ht="13" customHeight="1">
      <c r="A42" s="23"/>
      <c r="B42" s="23"/>
      <c r="C42" s="1">
        <v>44180</v>
      </c>
      <c r="D42" s="2" t="s">
        <v>114</v>
      </c>
      <c r="E42" s="15" t="s">
        <v>115</v>
      </c>
      <c r="F42" s="6">
        <v>3</v>
      </c>
      <c r="G42" s="6">
        <v>1</v>
      </c>
      <c r="H42" s="5">
        <f t="shared" si="0"/>
        <v>3</v>
      </c>
      <c r="I42" s="36">
        <v>37000</v>
      </c>
      <c r="J42" s="29"/>
      <c r="K42" s="40">
        <f t="shared" si="1"/>
        <v>111000</v>
      </c>
      <c r="L42" s="22"/>
    </row>
    <row r="43" spans="1:12" ht="13" customHeight="1">
      <c r="A43" s="23"/>
      <c r="B43" s="23"/>
      <c r="C43" s="1">
        <v>44179</v>
      </c>
      <c r="D43" s="2" t="s">
        <v>116</v>
      </c>
      <c r="E43" s="52" t="s">
        <v>117</v>
      </c>
      <c r="F43" s="5">
        <v>3</v>
      </c>
      <c r="G43" s="5">
        <v>0.7</v>
      </c>
      <c r="H43" s="5">
        <f t="shared" si="0"/>
        <v>2.0999999999999996</v>
      </c>
      <c r="I43" s="36">
        <v>37000</v>
      </c>
      <c r="J43" s="29"/>
      <c r="K43" s="40">
        <f t="shared" si="1"/>
        <v>77699.999999999985</v>
      </c>
      <c r="L43" s="22"/>
    </row>
    <row r="44" spans="1:12" ht="13" customHeight="1">
      <c r="A44" s="23"/>
      <c r="B44" s="23"/>
      <c r="C44" s="1">
        <v>44179</v>
      </c>
      <c r="D44" s="2" t="s">
        <v>116</v>
      </c>
      <c r="E44" s="52" t="s">
        <v>117</v>
      </c>
      <c r="F44" s="5">
        <v>6</v>
      </c>
      <c r="G44" s="5">
        <v>0.7</v>
      </c>
      <c r="H44" s="5">
        <f t="shared" si="0"/>
        <v>4.1999999999999993</v>
      </c>
      <c r="I44" s="36">
        <v>37000</v>
      </c>
      <c r="J44" s="29"/>
      <c r="K44" s="40">
        <f t="shared" si="1"/>
        <v>155399.99999999997</v>
      </c>
      <c r="L44" s="22"/>
    </row>
    <row r="45" spans="1:12" ht="13" customHeight="1">
      <c r="A45" s="23"/>
      <c r="B45" s="23"/>
      <c r="C45" s="1">
        <v>44179</v>
      </c>
      <c r="D45" s="2" t="s">
        <v>118</v>
      </c>
      <c r="E45" s="52" t="s">
        <v>117</v>
      </c>
      <c r="F45" s="5">
        <v>1.8</v>
      </c>
      <c r="G45" s="5">
        <v>1</v>
      </c>
      <c r="H45" s="5">
        <f t="shared" si="0"/>
        <v>1.8</v>
      </c>
      <c r="I45" s="36">
        <v>37000</v>
      </c>
      <c r="J45" s="29"/>
      <c r="K45" s="40">
        <f t="shared" si="1"/>
        <v>66600</v>
      </c>
      <c r="L45" s="22"/>
    </row>
    <row r="46" spans="1:12">
      <c r="A46" s="23"/>
      <c r="B46" s="23"/>
      <c r="C46" s="41"/>
      <c r="D46" s="30"/>
      <c r="E46" s="30"/>
      <c r="F46" s="30"/>
      <c r="G46" s="30"/>
      <c r="H46" s="37">
        <f>SUM(H4:H45)</f>
        <v>168.87999999999994</v>
      </c>
      <c r="I46" s="36">
        <v>37000</v>
      </c>
      <c r="J46" s="29"/>
      <c r="K46" s="40"/>
      <c r="L46" s="22"/>
    </row>
    <row r="47" spans="1:12">
      <c r="A47" s="23"/>
      <c r="B47" s="23"/>
      <c r="C47" s="28"/>
      <c r="D47" s="23" t="s">
        <v>70</v>
      </c>
      <c r="E47" s="23"/>
      <c r="F47" s="74" t="s">
        <v>120</v>
      </c>
      <c r="G47" s="74"/>
      <c r="H47" s="74"/>
      <c r="I47" s="74"/>
      <c r="J47" s="74"/>
      <c r="K47" s="25">
        <f>SUM(K4:K46)</f>
        <v>6248560</v>
      </c>
      <c r="L47" s="22"/>
    </row>
    <row r="48" spans="1:12" s="81" customFormat="1">
      <c r="A48" s="23"/>
      <c r="B48" s="23"/>
      <c r="C48" s="28"/>
      <c r="D48" s="23"/>
      <c r="E48" s="23"/>
      <c r="F48" s="65"/>
      <c r="G48" s="65"/>
      <c r="H48" s="65"/>
      <c r="I48" s="65"/>
      <c r="J48" s="65"/>
      <c r="K48" s="80"/>
      <c r="L48" s="22"/>
    </row>
    <row r="49" spans="1:12">
      <c r="A49" s="23">
        <v>2</v>
      </c>
      <c r="B49" s="23" t="s">
        <v>136</v>
      </c>
      <c r="C49" s="39">
        <v>44099</v>
      </c>
      <c r="D49" s="37" t="s">
        <v>153</v>
      </c>
      <c r="E49" s="37" t="s">
        <v>121</v>
      </c>
      <c r="F49" s="38">
        <v>6</v>
      </c>
      <c r="G49" s="38">
        <v>2</v>
      </c>
      <c r="H49" s="37">
        <v>1</v>
      </c>
      <c r="I49" s="36">
        <v>900000</v>
      </c>
      <c r="J49" s="29"/>
      <c r="K49" s="29">
        <f>F49*G49*I49</f>
        <v>10800000</v>
      </c>
      <c r="L49" s="22" t="s">
        <v>135</v>
      </c>
    </row>
    <row r="50" spans="1:12">
      <c r="A50" s="23"/>
      <c r="B50" s="23"/>
      <c r="C50" s="39">
        <v>44097</v>
      </c>
      <c r="D50" s="37" t="s">
        <v>154</v>
      </c>
      <c r="E50" s="37" t="s">
        <v>121</v>
      </c>
      <c r="F50" s="38">
        <v>5</v>
      </c>
      <c r="G50" s="38">
        <v>1.5</v>
      </c>
      <c r="H50" s="37">
        <v>1</v>
      </c>
      <c r="I50" s="36">
        <v>900000</v>
      </c>
      <c r="J50" s="29"/>
      <c r="K50" s="29">
        <f>F50*G50*I50</f>
        <v>6750000</v>
      </c>
      <c r="L50" s="22" t="s">
        <v>135</v>
      </c>
    </row>
    <row r="51" spans="1:12">
      <c r="A51" s="23"/>
      <c r="B51" s="23"/>
      <c r="C51" s="39"/>
      <c r="D51" s="37"/>
      <c r="E51" s="37"/>
      <c r="F51" s="74" t="s">
        <v>120</v>
      </c>
      <c r="G51" s="74"/>
      <c r="H51" s="74"/>
      <c r="I51" s="74"/>
      <c r="J51" s="74"/>
      <c r="K51" s="25">
        <f>SUM(K49:K50)</f>
        <v>17550000</v>
      </c>
      <c r="L51" s="22"/>
    </row>
    <row r="52" spans="1:12">
      <c r="A52" s="23"/>
      <c r="B52" s="23"/>
      <c r="C52" s="39"/>
      <c r="D52" s="37"/>
      <c r="E52" s="37"/>
      <c r="F52" s="38"/>
      <c r="G52" s="38"/>
      <c r="H52" s="37"/>
      <c r="I52" s="36"/>
      <c r="J52" s="29"/>
      <c r="K52" s="29"/>
      <c r="L52" s="22"/>
    </row>
    <row r="53" spans="1:12" ht="25.5">
      <c r="A53" s="23"/>
      <c r="B53" s="79" t="s">
        <v>166</v>
      </c>
      <c r="C53" s="39"/>
      <c r="D53" s="37" t="s">
        <v>167</v>
      </c>
      <c r="E53" s="37" t="s">
        <v>169</v>
      </c>
      <c r="F53" s="38"/>
      <c r="G53" s="38"/>
      <c r="H53" s="37"/>
      <c r="I53" s="36"/>
      <c r="J53" s="29"/>
      <c r="K53" s="29">
        <v>7142625</v>
      </c>
      <c r="L53" s="22" t="s">
        <v>170</v>
      </c>
    </row>
    <row r="54" spans="1:12" ht="25.5">
      <c r="A54" s="23"/>
      <c r="B54" s="23"/>
      <c r="C54" s="39"/>
      <c r="D54" s="37" t="s">
        <v>167</v>
      </c>
      <c r="E54" s="37" t="s">
        <v>168</v>
      </c>
      <c r="F54" s="38"/>
      <c r="G54" s="38"/>
      <c r="H54" s="37"/>
      <c r="I54" s="36"/>
      <c r="J54" s="29"/>
      <c r="K54" s="29">
        <v>4213750</v>
      </c>
      <c r="L54" s="22" t="s">
        <v>171</v>
      </c>
    </row>
    <row r="55" spans="1:12">
      <c r="A55" s="23"/>
      <c r="B55" s="23"/>
      <c r="C55" s="39"/>
      <c r="D55" s="37"/>
      <c r="E55" s="37"/>
      <c r="F55" s="74" t="s">
        <v>120</v>
      </c>
      <c r="G55" s="74"/>
      <c r="H55" s="74"/>
      <c r="I55" s="74"/>
      <c r="J55" s="74"/>
      <c r="K55" s="25">
        <f>SUM(K53:K54)</f>
        <v>11356375</v>
      </c>
      <c r="L55" s="22"/>
    </row>
    <row r="56" spans="1:12">
      <c r="A56" s="23"/>
      <c r="B56" s="23"/>
      <c r="C56" s="28"/>
      <c r="D56" s="23"/>
      <c r="E56" s="23"/>
      <c r="J56" s="16"/>
      <c r="K56" s="16"/>
      <c r="L56" s="22"/>
    </row>
    <row r="57" spans="1:12" ht="25.5">
      <c r="A57" s="23">
        <v>3</v>
      </c>
      <c r="B57" s="23" t="s">
        <v>134</v>
      </c>
      <c r="C57" s="34">
        <v>44184</v>
      </c>
      <c r="D57" s="35" t="s">
        <v>133</v>
      </c>
      <c r="E57" s="23" t="s">
        <v>131</v>
      </c>
      <c r="F57" s="27"/>
      <c r="G57" s="27"/>
      <c r="H57" s="27">
        <v>20</v>
      </c>
      <c r="I57" s="26">
        <v>150000</v>
      </c>
      <c r="J57" s="26"/>
      <c r="K57" s="29">
        <f t="shared" ref="K57:K64" si="2">I57*H57</f>
        <v>3000000</v>
      </c>
      <c r="L57" s="22" t="s">
        <v>125</v>
      </c>
    </row>
    <row r="58" spans="1:12" ht="25.5">
      <c r="A58" s="23"/>
      <c r="B58" s="23"/>
      <c r="C58" s="34">
        <v>44189</v>
      </c>
      <c r="D58" s="35" t="s">
        <v>132</v>
      </c>
      <c r="E58" s="23" t="s">
        <v>131</v>
      </c>
      <c r="F58" s="27"/>
      <c r="G58" s="27"/>
      <c r="H58" s="27">
        <v>20</v>
      </c>
      <c r="I58" s="26">
        <v>150000</v>
      </c>
      <c r="J58" s="26"/>
      <c r="K58" s="29">
        <f t="shared" si="2"/>
        <v>3000000</v>
      </c>
      <c r="L58" s="22" t="s">
        <v>125</v>
      </c>
    </row>
    <row r="59" spans="1:12" ht="25.5">
      <c r="A59" s="23"/>
      <c r="B59" s="23"/>
      <c r="C59" s="34">
        <v>44191</v>
      </c>
      <c r="D59" s="35" t="s">
        <v>163</v>
      </c>
      <c r="E59" s="23" t="s">
        <v>131</v>
      </c>
      <c r="F59" s="27"/>
      <c r="G59" s="27"/>
      <c r="H59" s="27">
        <v>10</v>
      </c>
      <c r="I59" s="26">
        <v>150000</v>
      </c>
      <c r="J59" s="26"/>
      <c r="K59" s="29">
        <f t="shared" si="2"/>
        <v>1500000</v>
      </c>
      <c r="L59" s="22" t="s">
        <v>125</v>
      </c>
    </row>
    <row r="60" spans="1:12" ht="25.5">
      <c r="A60" s="23"/>
      <c r="B60" s="23"/>
      <c r="C60" s="34">
        <v>44182</v>
      </c>
      <c r="D60" s="35" t="s">
        <v>156</v>
      </c>
      <c r="E60" s="23" t="s">
        <v>129</v>
      </c>
      <c r="F60" s="27"/>
      <c r="G60" s="27"/>
      <c r="H60" s="27">
        <v>25</v>
      </c>
      <c r="I60" s="26">
        <v>150000</v>
      </c>
      <c r="J60" s="26"/>
      <c r="K60" s="29">
        <f t="shared" si="2"/>
        <v>3750000</v>
      </c>
      <c r="L60" s="22" t="s">
        <v>125</v>
      </c>
    </row>
    <row r="61" spans="1:12" ht="25.5">
      <c r="A61" s="23"/>
      <c r="B61" s="23"/>
      <c r="C61" s="34">
        <v>44189</v>
      </c>
      <c r="D61" s="35" t="s">
        <v>130</v>
      </c>
      <c r="E61" s="23" t="s">
        <v>129</v>
      </c>
      <c r="F61" s="27"/>
      <c r="G61" s="27"/>
      <c r="H61" s="27">
        <v>20</v>
      </c>
      <c r="I61" s="26">
        <v>150000</v>
      </c>
      <c r="J61" s="26"/>
      <c r="K61" s="29">
        <f t="shared" si="2"/>
        <v>3000000</v>
      </c>
      <c r="L61" s="22" t="s">
        <v>125</v>
      </c>
    </row>
    <row r="62" spans="1:12" ht="25.5">
      <c r="A62" s="23"/>
      <c r="B62" s="23"/>
      <c r="C62" s="34">
        <v>44194</v>
      </c>
      <c r="D62" s="35" t="s">
        <v>164</v>
      </c>
      <c r="E62" s="23" t="s">
        <v>129</v>
      </c>
      <c r="F62" s="27"/>
      <c r="G62" s="27"/>
      <c r="H62" s="27">
        <v>25</v>
      </c>
      <c r="I62" s="26">
        <v>150000</v>
      </c>
      <c r="J62" s="26"/>
      <c r="K62" s="29">
        <f t="shared" si="2"/>
        <v>3750000</v>
      </c>
      <c r="L62" s="22" t="s">
        <v>125</v>
      </c>
    </row>
    <row r="63" spans="1:12" ht="25.5">
      <c r="A63" s="23"/>
      <c r="B63" s="23"/>
      <c r="C63" s="34">
        <v>44180</v>
      </c>
      <c r="D63" s="33" t="s">
        <v>128</v>
      </c>
      <c r="E63" s="23" t="s">
        <v>126</v>
      </c>
      <c r="F63" s="27"/>
      <c r="G63" s="27"/>
      <c r="H63" s="27">
        <v>20</v>
      </c>
      <c r="I63" s="26">
        <v>150000</v>
      </c>
      <c r="J63" s="26"/>
      <c r="K63" s="29">
        <f t="shared" si="2"/>
        <v>3000000</v>
      </c>
      <c r="L63" s="22" t="s">
        <v>125</v>
      </c>
    </row>
    <row r="64" spans="1:12" ht="25.5">
      <c r="A64" s="23"/>
      <c r="B64" s="23"/>
      <c r="C64" s="34">
        <v>44191</v>
      </c>
      <c r="D64" s="32" t="s">
        <v>127</v>
      </c>
      <c r="E64" s="23" t="s">
        <v>126</v>
      </c>
      <c r="F64" s="27"/>
      <c r="G64" s="27"/>
      <c r="H64" s="27">
        <v>25</v>
      </c>
      <c r="I64" s="26">
        <v>150000</v>
      </c>
      <c r="J64" s="26"/>
      <c r="K64" s="29">
        <f t="shared" si="2"/>
        <v>3750000</v>
      </c>
      <c r="L64" s="22" t="s">
        <v>125</v>
      </c>
    </row>
    <row r="65" spans="1:12" ht="25.5">
      <c r="A65" s="23"/>
      <c r="B65" s="23"/>
      <c r="C65" s="31"/>
      <c r="D65" s="30" t="s">
        <v>123</v>
      </c>
      <c r="E65" s="23"/>
      <c r="F65" s="27"/>
      <c r="G65" s="27"/>
      <c r="H65" s="27">
        <f>SUM(H57:H64)</f>
        <v>165</v>
      </c>
      <c r="I65" s="26">
        <v>10890</v>
      </c>
      <c r="J65" s="26">
        <f>I65*2</f>
        <v>21780</v>
      </c>
      <c r="K65" s="29">
        <f>J65*H65</f>
        <v>3593700</v>
      </c>
      <c r="L65" s="22" t="s">
        <v>124</v>
      </c>
    </row>
    <row r="66" spans="1:12" ht="25.5">
      <c r="A66" s="23"/>
      <c r="B66" s="23"/>
      <c r="C66" s="31"/>
      <c r="D66" s="30" t="s">
        <v>123</v>
      </c>
      <c r="E66" s="23"/>
      <c r="F66" s="27"/>
      <c r="G66" s="27"/>
      <c r="H66" s="27">
        <f>SUM(H57:H64)</f>
        <v>165</v>
      </c>
      <c r="I66" s="26">
        <v>2508</v>
      </c>
      <c r="J66" s="26">
        <f>I66*10</f>
        <v>25080</v>
      </c>
      <c r="K66" s="29">
        <f>J66*H66</f>
        <v>4138200</v>
      </c>
      <c r="L66" s="22" t="s">
        <v>122</v>
      </c>
    </row>
    <row r="67" spans="1:12">
      <c r="A67" s="23"/>
      <c r="B67" s="23"/>
      <c r="C67" s="28"/>
      <c r="D67" s="23"/>
      <c r="E67" s="23"/>
      <c r="F67" s="74" t="s">
        <v>120</v>
      </c>
      <c r="G67" s="74"/>
      <c r="H67" s="74"/>
      <c r="I67" s="74"/>
      <c r="J67" s="74"/>
      <c r="K67" s="25">
        <f>SUM(K57:K66)</f>
        <v>32481900</v>
      </c>
      <c r="L67" s="22"/>
    </row>
    <row r="68" spans="1:12" ht="13" customHeight="1">
      <c r="A68" s="23"/>
      <c r="B68" s="23"/>
      <c r="C68" s="24"/>
      <c r="D68" s="23"/>
      <c r="E68" s="23"/>
      <c r="F68" s="68" t="s">
        <v>119</v>
      </c>
      <c r="G68" s="69"/>
      <c r="H68" s="69"/>
      <c r="I68" s="69"/>
      <c r="J68" s="70"/>
      <c r="K68" s="75">
        <f>K67+K55+K51+K47</f>
        <v>67636835</v>
      </c>
      <c r="L68" s="22"/>
    </row>
    <row r="69" spans="1:12">
      <c r="A69" s="23"/>
      <c r="B69" s="23"/>
      <c r="C69" s="24"/>
      <c r="D69" s="23"/>
      <c r="E69" s="23"/>
      <c r="F69" s="71"/>
      <c r="G69" s="72"/>
      <c r="H69" s="72"/>
      <c r="I69" s="72"/>
      <c r="J69" s="73"/>
      <c r="K69" s="75"/>
      <c r="L69" s="22"/>
    </row>
    <row r="70" spans="1:12">
      <c r="C70" s="21"/>
    </row>
    <row r="71" spans="1:12">
      <c r="C71" s="21"/>
    </row>
    <row r="72" spans="1:12">
      <c r="C72" s="21"/>
    </row>
    <row r="73" spans="1:12">
      <c r="C73" s="21"/>
    </row>
    <row r="74" spans="1:12">
      <c r="C74" s="21"/>
    </row>
    <row r="75" spans="1:12">
      <c r="C75" s="21"/>
    </row>
    <row r="76" spans="1:12">
      <c r="C76" s="21"/>
    </row>
    <row r="77" spans="1:12">
      <c r="C77" s="21"/>
    </row>
  </sheetData>
  <mergeCells count="17">
    <mergeCell ref="A2:A3"/>
    <mergeCell ref="B2:B3"/>
    <mergeCell ref="C2:C3"/>
    <mergeCell ref="D2:D3"/>
    <mergeCell ref="E2:E3"/>
    <mergeCell ref="K2:K3"/>
    <mergeCell ref="L2:L3"/>
    <mergeCell ref="F68:J69"/>
    <mergeCell ref="F51:J51"/>
    <mergeCell ref="F67:J67"/>
    <mergeCell ref="K68:K69"/>
    <mergeCell ref="F47:J47"/>
    <mergeCell ref="F2:G2"/>
    <mergeCell ref="H2:H3"/>
    <mergeCell ref="I2:I3"/>
    <mergeCell ref="J2:J3"/>
    <mergeCell ref="F55:J55"/>
  </mergeCells>
  <phoneticPr fontId="20" type="noConversion"/>
  <pageMargins left="0.12" right="0.12" top="0.19" bottom="0.75" header="0.12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</vt:lpstr>
      <vt:lpstr>LPAP Biaya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Budi Kara</cp:lastModifiedBy>
  <cp:lastPrinted>2020-09-14T07:23:37Z</cp:lastPrinted>
  <dcterms:created xsi:type="dcterms:W3CDTF">2020-08-31T23:16:44Z</dcterms:created>
  <dcterms:modified xsi:type="dcterms:W3CDTF">2020-11-30T17:05:42Z</dcterms:modified>
</cp:coreProperties>
</file>