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  <sheet name="VINYL NAMA TOKO" sheetId="5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3"/>
  <c r="I146" i="5" l="1"/>
  <c r="G146"/>
  <c r="I143"/>
  <c r="I144"/>
  <c r="I145"/>
  <c r="J26" i="3"/>
  <c r="I79" i="5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K25" i="3"/>
  <c r="I78" i="5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J17" i="3"/>
  <c r="J18"/>
  <c r="J19"/>
  <c r="K11"/>
  <c r="J16"/>
  <c r="J15"/>
  <c r="J20"/>
  <c r="J14"/>
  <c r="K21" l="1"/>
  <c r="K28" s="1"/>
  <c r="K8" l="1"/>
  <c r="K13" l="1"/>
</calcChain>
</file>

<file path=xl/sharedStrings.xml><?xml version="1.0" encoding="utf-8"?>
<sst xmlns="http://schemas.openxmlformats.org/spreadsheetml/2006/main" count="373" uniqueCount="200">
  <si>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</si>
  <si>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</si>
  <si>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</si>
  <si>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</si>
  <si>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</si>
  <si>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</si>
  <si>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</si>
  <si>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</si>
  <si>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</si>
  <si>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</si>
  <si>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</si>
  <si>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</si>
  <si>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GRAND TOTAL</t>
  </si>
  <si>
    <t>SRAGEN</t>
  </si>
  <si>
    <t>HARGA SATUAN</t>
  </si>
  <si>
    <t>KARANGANYAR</t>
  </si>
  <si>
    <t>VINYL NAMA TOKO</t>
  </si>
  <si>
    <t>PAPAN NAMA PASAR</t>
  </si>
  <si>
    <t>BRANDING MOBIL</t>
  </si>
  <si>
    <t>ALAMAT</t>
  </si>
  <si>
    <t>NAMA PASAR</t>
  </si>
  <si>
    <t>NAMA TOKO</t>
  </si>
  <si>
    <t>UKURAN</t>
  </si>
  <si>
    <t>JUMLAH CETAK</t>
  </si>
  <si>
    <t>HARGA</t>
  </si>
  <si>
    <t>TOTAL</t>
  </si>
  <si>
    <t>TEGALGEDE</t>
  </si>
  <si>
    <t>IR SOEKARNO</t>
  </si>
  <si>
    <t>GEMOLONG</t>
  </si>
  <si>
    <t>TOKO SITI</t>
  </si>
  <si>
    <t>BUNDER</t>
  </si>
  <si>
    <t>RINCIAN NAMA TOKO DAN UKURAN ADA DI SHEET "VINYL NAMA TOKO"</t>
  </si>
  <si>
    <t>BAHAN PLAT DENGAN STIKER GLOSSY + BIAYA PERIJINAN ( JANUARI 2021 - DESEMBER 2021 )</t>
  </si>
  <si>
    <t>PAPAN NAMA TOKO</t>
  </si>
  <si>
    <t>PAPAN PLAT DENGAN STIKER DIPASANG DI ATAS TOKO + BIAYA KOMPENSASI KE TOKO</t>
  </si>
  <si>
    <t>BRANDING BRONJONG PKK</t>
  </si>
  <si>
    <t>PKK PASAR JATEN</t>
  </si>
  <si>
    <t>PKK PASAR BOYOLALI</t>
  </si>
  <si>
    <t>BOYOLALI</t>
  </si>
  <si>
    <t>PKK PASAR GONDANG</t>
  </si>
  <si>
    <t>KOMPENSASI BRANDING KE PKK</t>
  </si>
  <si>
    <t>BRANDING BRONJONG PKK DENGAN LOGO KARA</t>
  </si>
  <si>
    <t>BRANDING BRONJONG PKK DENGAN LOGO KARA + HADIAH KAOS</t>
  </si>
  <si>
    <t>KARTASURA</t>
  </si>
  <si>
    <t>BIAYA KOMPENSASI ( JANUARI 2021 S/D DESEMBER 2021 ) + BIAYA BRANDING</t>
  </si>
  <si>
    <t>RINCIAN AKTIFITAS PROMOSI DAN KEBUTUHAN BIAYA LPAP DESEMBER 2020</t>
  </si>
  <si>
    <t xml:space="preserve">PAPAN NAMA PASAR MASARAN </t>
  </si>
  <si>
    <t>PAPAN NAMA PASAR GONDANG ( PINTU UTAMA )</t>
  </si>
  <si>
    <t>EPM_1056603 CV.RASKY BAROKAH</t>
  </si>
  <si>
    <t>EPM_1071718 TK.SUYATNO</t>
  </si>
  <si>
    <t>MBAK LIS</t>
  </si>
  <si>
    <t>PKK PASAR KARTASURA</t>
  </si>
  <si>
    <t>PKK PASAR JAMBANGAN</t>
  </si>
  <si>
    <t>SUKOHARJO</t>
  </si>
  <si>
    <t>KOMPENSASI 10 KRTN NDC PLAIN UNTUK PKK KARTASURA</t>
  </si>
  <si>
    <t>SRAGEN, KARANGANYAR</t>
  </si>
  <si>
    <t>LEGI</t>
  </si>
  <si>
    <t xml:space="preserve">TOKO MBAH WIJI </t>
  </si>
  <si>
    <t>TOKO MBAH WIJI</t>
  </si>
  <si>
    <t>TOKO ING BB72 EMPING &amp; METE</t>
  </si>
  <si>
    <t>TOKO HOK CONG</t>
  </si>
  <si>
    <t>CIK HWA EMPING</t>
  </si>
  <si>
    <t>TOKO NINIK</t>
  </si>
  <si>
    <t>TOKO ANIK</t>
  </si>
  <si>
    <t xml:space="preserve">TOKO LESTARI </t>
  </si>
  <si>
    <t>TOKO MARY ( POLOS )</t>
  </si>
  <si>
    <t>NYAH KECAP(POLOSAN)</t>
  </si>
  <si>
    <t>TOKO SANDRA</t>
  </si>
  <si>
    <t>TOKO GAPIL</t>
  </si>
  <si>
    <t>IBU SAMINI SG</t>
  </si>
  <si>
    <t xml:space="preserve">LEGI </t>
  </si>
  <si>
    <t>TOKO PAOK I</t>
  </si>
  <si>
    <t>TOKO WIDODO NGATINEM</t>
  </si>
  <si>
    <t>TOKO HANNY</t>
  </si>
  <si>
    <t>TOKO IBU SRI</t>
  </si>
  <si>
    <t>MASARAN</t>
  </si>
  <si>
    <t>IBU EVIT</t>
  </si>
  <si>
    <t>TOKO SUMARNI</t>
  </si>
  <si>
    <t xml:space="preserve">TOKO HASNA PLASTIK &amp;FROZEN FOOD SEDIA:BAHAN ROTI,PLASTIK,DUS SNACK&amp;FROZENFOOD
</t>
  </si>
  <si>
    <t>IBU POYO</t>
  </si>
  <si>
    <t>IBU HARNI</t>
  </si>
  <si>
    <t>TOKO SENENG</t>
  </si>
  <si>
    <t>TOKO MORO TRESNO</t>
  </si>
  <si>
    <t>KARANGPANDAN</t>
  </si>
  <si>
    <t>IBU SUMIYEM</t>
  </si>
  <si>
    <t>IBU SUGIYEM</t>
  </si>
  <si>
    <t>TOKO USAHA BARU</t>
  </si>
  <si>
    <t>GROGOL</t>
  </si>
  <si>
    <t>TOKO SEMBAKO LANGGENG MULYA</t>
  </si>
  <si>
    <t>TOKO HK</t>
  </si>
  <si>
    <t>TOKO ZHEEN</t>
  </si>
  <si>
    <t>PAK TINO</t>
  </si>
  <si>
    <t>TETES MURNI</t>
  </si>
  <si>
    <t>IBU MARIJEM</t>
  </si>
  <si>
    <t>TOKO YOKO</t>
  </si>
  <si>
    <t>MAS JOKO(POLOSAN)</t>
  </si>
  <si>
    <t>TOKO SUPARMI</t>
  </si>
  <si>
    <t>TOKO PARNI</t>
  </si>
  <si>
    <t>IBU RUNTINI</t>
  </si>
  <si>
    <t>TOKO UMI</t>
  </si>
  <si>
    <t>TOKO WIYONO</t>
  </si>
  <si>
    <t>TOKO HENI PLASTIK</t>
  </si>
  <si>
    <t>JONGKE</t>
  </si>
  <si>
    <t>TOKO MUTIARA</t>
  </si>
  <si>
    <t>TOKO BAROKAH</t>
  </si>
  <si>
    <t>TOKO NUR GROSIR/ECERAN</t>
  </si>
  <si>
    <t>TOKO NUR 2</t>
  </si>
  <si>
    <t>TOKO AMBAR</t>
  </si>
  <si>
    <t>IBU SRI SUMARMI</t>
  </si>
  <si>
    <t>TOKO NURMA</t>
  </si>
  <si>
    <t>TOKO IWUK</t>
  </si>
  <si>
    <t>WARUNG MAKAN BU NINI</t>
  </si>
  <si>
    <t>IBU SLAMET</t>
  </si>
  <si>
    <t>TOKO ENY AGUS</t>
  </si>
  <si>
    <t>IBU TATIK</t>
  </si>
  <si>
    <t>TOKO GITO</t>
  </si>
  <si>
    <t>ES JUS &amp; ANEKA JAJANAN "KANAYA"</t>
  </si>
  <si>
    <t>KADIPIRO</t>
  </si>
  <si>
    <t>KFC &amp; ES BUAH SEGER WARAS KADIPIRO</t>
  </si>
  <si>
    <t>SAMBIREJO</t>
  </si>
  <si>
    <t>SEBLAK MBAK SRI</t>
  </si>
  <si>
    <t>BUBUR AYAM ISTIQOMAH</t>
  </si>
  <si>
    <t>WARUNG BU RETNO</t>
  </si>
  <si>
    <t>MIE AYAM LEK NO</t>
  </si>
  <si>
    <t>RAFFI FALLAH</t>
  </si>
  <si>
    <t>OMA KRISTIN</t>
  </si>
  <si>
    <t>WM SOIMAH</t>
  </si>
  <si>
    <t>WARUNG MAKAN KOPIKOE</t>
  </si>
  <si>
    <t>PERPANJANGAN IJIN BRANDING</t>
  </si>
  <si>
    <t>PAPAN NAMA PASAR BUNDER ( PINTU TIMUR )</t>
  </si>
  <si>
    <t>PAPAN NAMA PASAR BUNDER ( PINTU SELATAN )</t>
  </si>
  <si>
    <t>BRANDING 3 LORONG PASAR BUNDER</t>
  </si>
  <si>
    <t>Sunggingan</t>
  </si>
  <si>
    <t xml:space="preserve">Toko Kelontong Ibu Rini </t>
  </si>
  <si>
    <t>Ledoksari</t>
  </si>
  <si>
    <t>Anugrah Mulya</t>
  </si>
  <si>
    <t>Pak Ngadimin</t>
  </si>
  <si>
    <t>Mbak Tri</t>
  </si>
  <si>
    <t xml:space="preserve">IBu Gendut </t>
  </si>
  <si>
    <t>Kara Polos</t>
  </si>
  <si>
    <t>Ibu Masiyem</t>
  </si>
  <si>
    <t>Kleco</t>
  </si>
  <si>
    <t>Toko Mas Aan</t>
  </si>
  <si>
    <t>Toko Kurnia</t>
  </si>
  <si>
    <t>Kartasura</t>
  </si>
  <si>
    <t>Kios Mbak Marni</t>
  </si>
  <si>
    <t>Ibu Joko</t>
  </si>
  <si>
    <t>Toko Ibu Sri Bakau</t>
  </si>
  <si>
    <t>Kios Oleh Oleh Mbak Lala</t>
  </si>
  <si>
    <t>Kios Krecek Pak Suhar</t>
  </si>
  <si>
    <t>Ibu Yatmi</t>
  </si>
  <si>
    <t xml:space="preserve">Toko Kelontong Ibu Sabar </t>
  </si>
  <si>
    <t>Toko Ibu Karti</t>
  </si>
  <si>
    <t>Ibu Sugeng</t>
  </si>
  <si>
    <t>Gagan</t>
  </si>
  <si>
    <t>Mbak Eni Yulianto</t>
  </si>
  <si>
    <t>Ibu Hartini</t>
  </si>
  <si>
    <t>Klaten</t>
  </si>
  <si>
    <t>Ibu Joyo</t>
  </si>
  <si>
    <t>Kios bu sumek pusat grosir dan eceran termurah dan terlengkap sejak tahun 80an wa 081225674940</t>
  </si>
  <si>
    <t>kios pak man 81392958724</t>
  </si>
  <si>
    <t xml:space="preserve">Kios Mas Agus </t>
  </si>
  <si>
    <t>Kios Sembako Mas Purwanto</t>
  </si>
  <si>
    <t xml:space="preserve">Dawet Ayu Bu Handayani </t>
  </si>
  <si>
    <t>Kios Ibu Hj Suwarni</t>
  </si>
  <si>
    <t>Kios Ibu Hj Nuryani</t>
  </si>
  <si>
    <t>Pak Sutris</t>
  </si>
  <si>
    <t>Kios Ibu Sarbini</t>
  </si>
  <si>
    <t>Ibu Menuk</t>
  </si>
  <si>
    <t>Kios Ibu Ambar</t>
  </si>
  <si>
    <t>Toko Ibu Marini</t>
  </si>
  <si>
    <t>Kios Mas Aref</t>
  </si>
  <si>
    <t>Ibu Mudin</t>
  </si>
  <si>
    <t>Kios Ibu Widi</t>
  </si>
  <si>
    <t>Toko Ibu Tiwi</t>
  </si>
  <si>
    <t>Kios Ibu Towilah</t>
  </si>
  <si>
    <t>Tegalgondo</t>
  </si>
  <si>
    <t>Toko Mbak Dwi</t>
  </si>
  <si>
    <t>Ibu Siti</t>
  </si>
  <si>
    <t>Ibu Ripto</t>
  </si>
  <si>
    <t>Mbak Tutik</t>
  </si>
  <si>
    <t xml:space="preserve">Kios Sembako Bu Hj Sri Sudarmi </t>
  </si>
  <si>
    <t>KiosIbu Sri Telur</t>
  </si>
  <si>
    <t>Toko Yesaya</t>
  </si>
  <si>
    <t>Toko Kembar Tri</t>
  </si>
  <si>
    <t>Toko Anik</t>
  </si>
  <si>
    <t>Toko Rejeki Agung</t>
  </si>
  <si>
    <t>Ibu Wardoyo</t>
  </si>
  <si>
    <t>Toko Amrozi</t>
  </si>
  <si>
    <t>BRANDING LORONG PASAR BUNDER</t>
  </si>
  <si>
    <t>LORONG UTAMA PASAR BUNDER</t>
  </si>
  <si>
    <t>PERPANJANGAN IJIN PEMASANGAN PAPAN NAMA PASAR BUNDER ( PINTU TIMUR ) PERIODE JANUARI S/D DESEMBER 2021</t>
  </si>
  <si>
    <t>PERPANJANGAN IJIN PEMASANGAN PAPAN NAMA PASAR BUNDER ( PINTU SELATAN ) PERIODE JANUARI S/D DESEMBER 2022</t>
  </si>
  <si>
    <t>PERPANJANGAN IJIN BRANDING LORONG ( 3 PINTU UTAMA PASAR ), BRANDING VINYL DI ATAS TOKO SEPANJANG LORONG PERIODE JANUARI S/D DESEMBER 2021</t>
  </si>
  <si>
    <t>PALUR</t>
  </si>
  <si>
    <t>IBU AMBAR</t>
  </si>
  <si>
    <t>TOKO YANI</t>
  </si>
  <si>
    <t>BIAYA PASANG</t>
  </si>
  <si>
    <t>KOMPENSASI 30 KRTN TCA UNTUK PKK GONDANG DAN JAMBANGAN  ( DI AWAL PROGRAM SUDAH ADA USULAN HADIAH TERSEBUT )</t>
  </si>
  <si>
    <t>BRANDING DI ATAS TOKO SEPANJANG LORONG PASAR ( 3 LORONG UTAMA ) DENGAN VINYL SEPANJANG 592 METER ( 4X0,8X148 PCS 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</si>
</sst>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3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9"/>
      <color rgb="FF000000"/>
      <name val="Calibri"/>
      <family val="2"/>
    </font>
    <font>
      <sz val="11"/>
      <name val="Calibri"/>
    </font>
    <font>
      <sz val="9"/>
      <name val="Calibri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</cellStyleXfs>
  <cellXfs count="137">
    <xf numFmtId="0" fontId="0" fillId="0" borderId="0" xfId="0"/>
    <xf numFmtId="0" fontId="19" fillId="19" borderId="15" xfId="0" applyFont="1" applyFill="1" applyBorder="1"/>
    <xf numFmtId="0" fontId="19" fillId="0" borderId="16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6" xfId="0" applyFont="1" applyBorder="1" applyAlignment="1">
      <alignment horizontal="center"/>
    </xf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41" fontId="20" fillId="19" borderId="16" xfId="28" applyFont="1" applyFill="1" applyBorder="1"/>
    <xf numFmtId="0" fontId="19" fillId="0" borderId="21" xfId="0" applyFont="1" applyBorder="1"/>
    <xf numFmtId="0" fontId="21" fillId="20" borderId="0" xfId="0" applyFont="1" applyFill="1"/>
    <xf numFmtId="0" fontId="22" fillId="20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41" fontId="23" fillId="0" borderId="21" xfId="28" applyFont="1" applyFill="1" applyBorder="1" applyAlignment="1">
      <alignment horizontal="center"/>
    </xf>
    <xf numFmtId="41" fontId="24" fillId="0" borderId="21" xfId="28" applyFont="1" applyBorder="1"/>
    <xf numFmtId="0" fontId="20" fillId="0" borderId="21" xfId="0" applyFont="1" applyFill="1" applyBorder="1" applyAlignment="1">
      <alignment horizontal="center"/>
    </xf>
    <xf numFmtId="41" fontId="19" fillId="0" borderId="21" xfId="28" applyFont="1" applyFill="1" applyBorder="1" applyAlignment="1">
      <alignment horizontal="center"/>
    </xf>
    <xf numFmtId="0" fontId="25" fillId="0" borderId="10" xfId="0" applyFont="1" applyFill="1" applyBorder="1" applyAlignment="1"/>
    <xf numFmtId="0" fontId="26" fillId="0" borderId="10" xfId="0" applyFont="1" applyFill="1" applyBorder="1" applyAlignment="1">
      <alignment vertical="center"/>
    </xf>
    <xf numFmtId="0" fontId="25" fillId="0" borderId="11" xfId="0" applyFont="1" applyFill="1" applyBorder="1" applyAlignment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Fill="1" applyBorder="1"/>
    <xf numFmtId="0" fontId="19" fillId="0" borderId="21" xfId="0" applyFont="1" applyFill="1" applyBorder="1"/>
    <xf numFmtId="0" fontId="19" fillId="0" borderId="16" xfId="0" applyFont="1" applyFill="1" applyBorder="1"/>
    <xf numFmtId="0" fontId="19" fillId="21" borderId="21" xfId="0" applyFont="1" applyFill="1" applyBorder="1"/>
    <xf numFmtId="41" fontId="20" fillId="21" borderId="16" xfId="28" applyFont="1" applyFill="1" applyBorder="1"/>
    <xf numFmtId="0" fontId="19" fillId="22" borderId="21" xfId="0" applyFont="1" applyFill="1" applyBorder="1"/>
    <xf numFmtId="41" fontId="20" fillId="22" borderId="16" xfId="28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27" xfId="0" applyFont="1" applyFill="1" applyBorder="1"/>
    <xf numFmtId="0" fontId="19" fillId="0" borderId="11" xfId="0" applyFont="1" applyBorder="1"/>
    <xf numFmtId="0" fontId="19" fillId="0" borderId="22" xfId="0" applyFont="1" applyBorder="1"/>
    <xf numFmtId="0" fontId="25" fillId="0" borderId="10" xfId="28" applyNumberFormat="1" applyFont="1" applyFill="1" applyBorder="1" applyAlignment="1"/>
    <xf numFmtId="164" fontId="21" fillId="20" borderId="0" xfId="0" applyNumberFormat="1" applyFont="1" applyFill="1"/>
    <xf numFmtId="164" fontId="19" fillId="0" borderId="16" xfId="0" applyNumberFormat="1" applyFont="1" applyBorder="1"/>
    <xf numFmtId="164" fontId="23" fillId="0" borderId="21" xfId="0" applyNumberFormat="1" applyFont="1" applyBorder="1"/>
    <xf numFmtId="164" fontId="19" fillId="0" borderId="0" xfId="0" applyNumberFormat="1" applyFont="1"/>
    <xf numFmtId="0" fontId="19" fillId="0" borderId="21" xfId="0" applyFont="1" applyBorder="1" applyAlignment="1"/>
    <xf numFmtId="0" fontId="19" fillId="0" borderId="16" xfId="0" applyFont="1" applyBorder="1" applyAlignment="1"/>
    <xf numFmtId="0" fontId="19" fillId="0" borderId="14" xfId="0" applyFont="1" applyFill="1" applyBorder="1"/>
    <xf numFmtId="0" fontId="19" fillId="23" borderId="21" xfId="0" applyFont="1" applyFill="1" applyBorder="1" applyAlignment="1"/>
    <xf numFmtId="41" fontId="20" fillId="23" borderId="16" xfId="28" applyFont="1" applyFill="1" applyBorder="1"/>
    <xf numFmtId="0" fontId="19" fillId="0" borderId="21" xfId="0" applyFont="1" applyFill="1" applyBorder="1" applyAlignment="1"/>
    <xf numFmtId="0" fontId="19" fillId="0" borderId="23" xfId="0" applyFont="1" applyFill="1" applyBorder="1"/>
    <xf numFmtId="0" fontId="25" fillId="0" borderId="13" xfId="0" applyFont="1" applyFill="1" applyBorder="1" applyAlignment="1"/>
    <xf numFmtId="0" fontId="26" fillId="0" borderId="25" xfId="0" applyFont="1" applyFill="1" applyBorder="1" applyAlignment="1">
      <alignment vertical="center"/>
    </xf>
    <xf numFmtId="41" fontId="24" fillId="0" borderId="24" xfId="28" applyFont="1" applyBorder="1"/>
    <xf numFmtId="41" fontId="20" fillId="0" borderId="13" xfId="28" applyFont="1" applyBorder="1"/>
    <xf numFmtId="41" fontId="23" fillId="0" borderId="10" xfId="28" applyFont="1" applyFill="1" applyBorder="1" applyAlignment="1">
      <alignment horizontal="center"/>
    </xf>
    <xf numFmtId="0" fontId="19" fillId="0" borderId="23" xfId="0" applyFont="1" applyBorder="1"/>
    <xf numFmtId="0" fontId="19" fillId="0" borderId="10" xfId="0" applyFont="1" applyBorder="1" applyAlignment="1"/>
    <xf numFmtId="41" fontId="20" fillId="0" borderId="21" xfId="28" applyFont="1" applyFill="1" applyBorder="1"/>
    <xf numFmtId="0" fontId="19" fillId="24" borderId="21" xfId="0" applyFont="1" applyFill="1" applyBorder="1" applyAlignment="1"/>
    <xf numFmtId="41" fontId="20" fillId="24" borderId="16" xfId="28" applyFont="1" applyFill="1" applyBorder="1"/>
    <xf numFmtId="41" fontId="19" fillId="0" borderId="21" xfId="28" applyFont="1" applyFill="1" applyBorder="1" applyAlignment="1"/>
    <xf numFmtId="164" fontId="19" fillId="0" borderId="21" xfId="0" applyNumberFormat="1" applyFont="1" applyBorder="1"/>
    <xf numFmtId="164" fontId="19" fillId="0" borderId="10" xfId="0" applyNumberFormat="1" applyFont="1" applyBorder="1"/>
    <xf numFmtId="0" fontId="25" fillId="0" borderId="10" xfId="45" applyFont="1" applyBorder="1" applyAlignment="1">
      <alignment horizontal="center"/>
    </xf>
    <xf numFmtId="0" fontId="25" fillId="0" borderId="10" xfId="45" applyFont="1" applyBorder="1" applyAlignment="1"/>
    <xf numFmtId="14" fontId="27" fillId="0" borderId="10" xfId="45" applyNumberFormat="1" applyFont="1" applyBorder="1" applyAlignment="1"/>
    <xf numFmtId="0" fontId="27" fillId="0" borderId="10" xfId="45" applyFont="1" applyBorder="1" applyAlignment="1"/>
    <xf numFmtId="0" fontId="27" fillId="0" borderId="10" xfId="48" applyFont="1" applyBorder="1" applyAlignment="1"/>
    <xf numFmtId="41" fontId="29" fillId="0" borderId="10" xfId="47" applyFont="1" applyBorder="1" applyAlignment="1">
      <alignment vertical="center"/>
    </xf>
    <xf numFmtId="0" fontId="27" fillId="0" borderId="10" xfId="48" applyFont="1" applyFill="1" applyBorder="1" applyAlignment="1"/>
    <xf numFmtId="0" fontId="27" fillId="0" borderId="10" xfId="49" applyFont="1" applyBorder="1" applyAlignment="1"/>
    <xf numFmtId="0" fontId="26" fillId="0" borderId="10" xfId="45" applyFont="1" applyBorder="1" applyAlignment="1">
      <alignment vertical="center"/>
    </xf>
    <xf numFmtId="14" fontId="25" fillId="0" borderId="10" xfId="45" applyNumberFormat="1" applyFont="1" applyBorder="1" applyAlignment="1"/>
    <xf numFmtId="164" fontId="29" fillId="0" borderId="10" xfId="0" applyNumberFormat="1" applyFont="1" applyBorder="1" applyAlignment="1">
      <alignment vertical="center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8" xfId="0" applyFont="1" applyFill="1" applyBorder="1" applyAlignment="1">
      <alignment horizontal="center" vertical="center" wrapText="1"/>
    </xf>
    <xf numFmtId="0" fontId="21" fillId="18" borderId="29" xfId="0" applyFont="1" applyFill="1" applyBorder="1" applyAlignment="1">
      <alignment horizontal="center" vertical="center" wrapText="1"/>
    </xf>
    <xf numFmtId="41" fontId="21" fillId="18" borderId="23" xfId="28" applyFont="1" applyFill="1" applyBorder="1" applyAlignment="1">
      <alignment vertical="center"/>
    </xf>
    <xf numFmtId="41" fontId="21" fillId="18" borderId="20" xfId="28" applyFont="1" applyFill="1" applyBorder="1" applyAlignment="1">
      <alignment vertic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17" xfId="0" applyFont="1" applyFill="1" applyBorder="1" applyAlignment="1">
      <alignment horizontal="center"/>
    </xf>
    <xf numFmtId="0" fontId="20" fillId="21" borderId="18" xfId="0" applyFont="1" applyFill="1" applyBorder="1" applyAlignment="1">
      <alignment horizontal="center"/>
    </xf>
    <xf numFmtId="0" fontId="20" fillId="21" borderId="19" xfId="0" applyFont="1" applyFill="1" applyBorder="1" applyAlignment="1">
      <alignment horizontal="center"/>
    </xf>
    <xf numFmtId="0" fontId="20" fillId="22" borderId="17" xfId="0" applyFont="1" applyFill="1" applyBorder="1" applyAlignment="1">
      <alignment horizontal="center"/>
    </xf>
    <xf numFmtId="0" fontId="20" fillId="22" borderId="18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20" fillId="23" borderId="17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4" borderId="17" xfId="0" applyFont="1" applyFill="1" applyBorder="1" applyAlignment="1">
      <alignment horizontal="center"/>
    </xf>
    <xf numFmtId="0" fontId="20" fillId="24" borderId="18" xfId="0" applyFont="1" applyFill="1" applyBorder="1" applyAlignment="1">
      <alignment horizontal="center"/>
    </xf>
    <xf numFmtId="0" fontId="20" fillId="24" borderId="19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0" xfId="28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41" fontId="26" fillId="0" borderId="13" xfId="47" applyFont="1" applyBorder="1" applyAlignment="1">
      <alignment horizontal="center" vertical="center" wrapText="1"/>
    </xf>
    <xf numFmtId="41" fontId="26" fillId="0" borderId="21" xfId="47" applyFont="1" applyBorder="1" applyAlignment="1">
      <alignment horizontal="center" vertical="center" wrapText="1"/>
    </xf>
    <xf numFmtId="41" fontId="26" fillId="0" borderId="13" xfId="47" applyFont="1" applyBorder="1" applyAlignment="1">
      <alignment horizontal="center" vertical="center"/>
    </xf>
    <xf numFmtId="41" fontId="26" fillId="0" borderId="21" xfId="47" applyFont="1" applyBorder="1" applyAlignment="1">
      <alignment horizontal="center" vertical="center"/>
    </xf>
    <xf numFmtId="0" fontId="25" fillId="0" borderId="10" xfId="45" applyFont="1" applyBorder="1" applyAlignment="1">
      <alignment horizontal="center" vertical="center" wrapText="1"/>
    </xf>
    <xf numFmtId="0" fontId="25" fillId="0" borderId="13" xfId="45" applyFont="1" applyBorder="1" applyAlignment="1">
      <alignment horizontal="center" vertical="center" wrapText="1"/>
    </xf>
    <xf numFmtId="0" fontId="25" fillId="0" borderId="21" xfId="45" applyFont="1" applyBorder="1" applyAlignment="1">
      <alignment horizontal="center" vertical="center" wrapText="1"/>
    </xf>
    <xf numFmtId="0" fontId="25" fillId="0" borderId="10" xfId="45" applyFont="1" applyBorder="1" applyAlignment="1">
      <alignment horizontal="center"/>
    </xf>
    <xf numFmtId="0" fontId="25" fillId="0" borderId="10" xfId="45" applyFont="1" applyBorder="1" applyAlignment="1">
      <alignment horizontal="center" wrapText="1"/>
    </xf>
    <xf numFmtId="0" fontId="25" fillId="0" borderId="10" xfId="0" applyFont="1" applyBorder="1" applyAlignment="1"/>
    <xf numFmtId="0" fontId="0" fillId="0" borderId="10" xfId="0" applyBorder="1"/>
    <xf numFmtId="0" fontId="30" fillId="18" borderId="25" xfId="0" applyFont="1" applyFill="1" applyBorder="1" applyAlignment="1">
      <alignment horizontal="right" vertical="center" wrapText="1"/>
    </xf>
    <xf numFmtId="0" fontId="30" fillId="18" borderId="30" xfId="0" applyFont="1" applyFill="1" applyBorder="1" applyAlignment="1">
      <alignment horizontal="right" vertical="center" wrapText="1"/>
    </xf>
    <xf numFmtId="0" fontId="30" fillId="18" borderId="31" xfId="0" applyFont="1" applyFill="1" applyBorder="1" applyAlignment="1">
      <alignment horizontal="right" vertical="center" wrapText="1"/>
    </xf>
    <xf numFmtId="0" fontId="30" fillId="18" borderId="22" xfId="0" applyFont="1" applyFill="1" applyBorder="1" applyAlignment="1">
      <alignment horizontal="right" vertical="center" wrapText="1"/>
    </xf>
    <xf numFmtId="0" fontId="30" fillId="18" borderId="32" xfId="0" applyFont="1" applyFill="1" applyBorder="1" applyAlignment="1">
      <alignment horizontal="right" vertical="center" wrapText="1"/>
    </xf>
    <xf numFmtId="0" fontId="30" fillId="18" borderId="33" xfId="0" applyFont="1" applyFill="1" applyBorder="1" applyAlignment="1">
      <alignment horizontal="right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41" fontId="30" fillId="0" borderId="13" xfId="0" applyNumberFormat="1" applyFont="1" applyBorder="1" applyAlignment="1">
      <alignment horizontal="center" vertical="center" wrapText="1"/>
    </xf>
    <xf numFmtId="0" fontId="19" fillId="18" borderId="21" xfId="0" applyFont="1" applyFill="1" applyBorder="1" applyAlignment="1"/>
    <xf numFmtId="0" fontId="20" fillId="18" borderId="17" xfId="0" applyFont="1" applyFill="1" applyBorder="1" applyAlignment="1">
      <alignment horizontal="center"/>
    </xf>
    <xf numFmtId="0" fontId="20" fillId="18" borderId="18" xfId="0" applyFont="1" applyFill="1" applyBorder="1" applyAlignment="1">
      <alignment horizontal="center"/>
    </xf>
    <xf numFmtId="0" fontId="20" fillId="18" borderId="19" xfId="0" applyFont="1" applyFill="1" applyBorder="1" applyAlignment="1">
      <alignment horizontal="center"/>
    </xf>
    <xf numFmtId="41" fontId="20" fillId="18" borderId="16" xfId="28" applyFont="1" applyFill="1" applyBorder="1"/>
    <xf numFmtId="41" fontId="19" fillId="0" borderId="21" xfId="0" applyNumberFormat="1" applyFont="1" applyFill="1" applyBorder="1" applyAlignment="1">
      <alignment horizontal="center"/>
    </xf>
    <xf numFmtId="41" fontId="19" fillId="0" borderId="21" xfId="28" applyFont="1" applyFill="1" applyBorder="1"/>
    <xf numFmtId="41" fontId="19" fillId="0" borderId="10" xfId="28" applyFont="1" applyFill="1" applyBorder="1"/>
    <xf numFmtId="0" fontId="25" fillId="0" borderId="13" xfId="0" applyFont="1" applyBorder="1" applyAlignment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7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2 3" xfId="48"/>
    <cellStyle name="Normal 3" xfId="46"/>
    <cellStyle name="Normal 4" xfId="43"/>
    <cellStyle name="Normal 5" xfId="44"/>
    <cellStyle name="Normal 6" xfId="49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B4" workbookViewId="0">
      <selection activeCell="L27" sqref="L27"/>
    </sheetView>
  </sheetViews>
  <sheetFormatPr defaultRowHeight="12.75"/>
  <cols>
    <col min="1" max="1" width="3.140625" style="3" customWidth="1"/>
    <col min="2" max="2" width="27.85546875" style="3" customWidth="1"/>
    <col min="3" max="3" width="13.5703125" style="42" customWidth="1"/>
    <col min="4" max="4" width="29.85546875" style="3" customWidth="1"/>
    <col min="5" max="5" width="18.5703125" style="3" customWidth="1"/>
    <col min="6" max="6" width="9.42578125" style="3" customWidth="1"/>
    <col min="7" max="7" width="7.7109375" style="3" customWidth="1"/>
    <col min="8" max="8" width="8.5703125" style="3" customWidth="1"/>
    <col min="9" max="9" width="10.85546875" style="3" customWidth="1"/>
    <col min="10" max="10" width="11.42578125" style="4" customWidth="1"/>
    <col min="11" max="11" width="13.28515625" style="5" customWidth="1"/>
    <col min="12" max="12" width="79.42578125" style="3" customWidth="1"/>
    <col min="13" max="16384" width="9.140625" style="3"/>
  </cols>
  <sheetData>
    <row r="1" spans="1:12" s="14" customFormat="1" ht="15.75">
      <c r="A1" s="12" t="s">
        <v>45</v>
      </c>
      <c r="B1" s="13"/>
      <c r="C1" s="39"/>
      <c r="D1" s="13"/>
      <c r="J1" s="15"/>
      <c r="K1" s="16"/>
    </row>
    <row r="2" spans="1:12">
      <c r="A2" s="96" t="s">
        <v>2</v>
      </c>
      <c r="B2" s="96" t="s">
        <v>0</v>
      </c>
      <c r="C2" s="106" t="s">
        <v>3</v>
      </c>
      <c r="D2" s="96" t="s">
        <v>4</v>
      </c>
      <c r="E2" s="98" t="s">
        <v>19</v>
      </c>
      <c r="F2" s="104" t="s">
        <v>6</v>
      </c>
      <c r="G2" s="105"/>
      <c r="H2" s="96" t="s">
        <v>5</v>
      </c>
      <c r="I2" s="98" t="s">
        <v>14</v>
      </c>
      <c r="J2" s="100" t="s">
        <v>7</v>
      </c>
      <c r="K2" s="100" t="s">
        <v>10</v>
      </c>
      <c r="L2" s="102" t="s">
        <v>1</v>
      </c>
    </row>
    <row r="3" spans="1:12" ht="13.5" thickBot="1">
      <c r="A3" s="97"/>
      <c r="B3" s="97"/>
      <c r="C3" s="107"/>
      <c r="D3" s="97"/>
      <c r="E3" s="99"/>
      <c r="F3" s="6" t="s">
        <v>8</v>
      </c>
      <c r="G3" s="6" t="s">
        <v>9</v>
      </c>
      <c r="H3" s="97"/>
      <c r="I3" s="99"/>
      <c r="J3" s="101"/>
      <c r="K3" s="101"/>
      <c r="L3" s="103"/>
    </row>
    <row r="4" spans="1:12">
      <c r="A4" s="45">
        <v>1</v>
      </c>
      <c r="B4" s="1" t="s">
        <v>16</v>
      </c>
      <c r="C4" s="73">
        <v>44197</v>
      </c>
      <c r="D4" s="21" t="s">
        <v>16</v>
      </c>
      <c r="E4" s="21"/>
      <c r="F4" s="38"/>
      <c r="G4" s="38"/>
      <c r="H4" s="21"/>
      <c r="I4" s="17">
        <v>25000</v>
      </c>
      <c r="J4" s="18">
        <v>12104813</v>
      </c>
      <c r="K4" s="21"/>
      <c r="L4" s="35" t="s">
        <v>31</v>
      </c>
    </row>
    <row r="5" spans="1:12" ht="13.5" thickBot="1">
      <c r="A5" s="28"/>
      <c r="B5" s="2"/>
      <c r="C5" s="40"/>
      <c r="D5" s="2"/>
      <c r="E5" s="2"/>
      <c r="F5" s="81" t="s">
        <v>11</v>
      </c>
      <c r="G5" s="82"/>
      <c r="H5" s="82"/>
      <c r="I5" s="82"/>
      <c r="J5" s="83"/>
      <c r="K5" s="10">
        <v>12307313</v>
      </c>
      <c r="L5" s="36"/>
    </row>
    <row r="6" spans="1:12">
      <c r="A6" s="27">
        <v>2</v>
      </c>
      <c r="B6" s="31" t="s">
        <v>17</v>
      </c>
      <c r="C6" s="41">
        <v>44212</v>
      </c>
      <c r="D6" s="21" t="s">
        <v>46</v>
      </c>
      <c r="E6" s="21" t="s">
        <v>13</v>
      </c>
      <c r="F6" s="22">
        <v>5</v>
      </c>
      <c r="G6" s="22">
        <v>1</v>
      </c>
      <c r="H6" s="23">
        <v>1</v>
      </c>
      <c r="I6" s="17"/>
      <c r="J6" s="18">
        <v>7750000</v>
      </c>
      <c r="K6" s="8"/>
      <c r="L6" s="36" t="s">
        <v>32</v>
      </c>
    </row>
    <row r="7" spans="1:12">
      <c r="A7" s="49"/>
      <c r="B7" s="49"/>
      <c r="C7" s="41">
        <v>44213</v>
      </c>
      <c r="D7" s="50" t="s">
        <v>47</v>
      </c>
      <c r="E7" s="50" t="s">
        <v>13</v>
      </c>
      <c r="F7" s="51">
        <v>5</v>
      </c>
      <c r="G7" s="22">
        <v>1</v>
      </c>
      <c r="H7" s="21">
        <v>1</v>
      </c>
      <c r="I7" s="54"/>
      <c r="J7" s="52">
        <v>7750000</v>
      </c>
      <c r="K7" s="53"/>
      <c r="L7" s="36"/>
    </row>
    <row r="8" spans="1:12" ht="13.5" thickBot="1">
      <c r="A8" s="2"/>
      <c r="B8" s="2"/>
      <c r="C8" s="40"/>
      <c r="D8" s="2"/>
      <c r="E8" s="2"/>
      <c r="F8" s="87" t="s">
        <v>11</v>
      </c>
      <c r="G8" s="88"/>
      <c r="H8" s="88"/>
      <c r="I8" s="88"/>
      <c r="J8" s="89"/>
      <c r="K8" s="32">
        <f>SUM(J6:J7)</f>
        <v>15500000</v>
      </c>
      <c r="L8" s="36"/>
    </row>
    <row r="9" spans="1:12">
      <c r="A9" s="11">
        <v>3</v>
      </c>
      <c r="B9" s="29" t="s">
        <v>18</v>
      </c>
      <c r="C9" s="41">
        <v>44209</v>
      </c>
      <c r="D9" s="11" t="s">
        <v>48</v>
      </c>
      <c r="E9" s="11" t="s">
        <v>38</v>
      </c>
      <c r="F9" s="19"/>
      <c r="G9" s="19"/>
      <c r="H9" s="33"/>
      <c r="I9" s="20"/>
      <c r="J9" s="20">
        <v>3500000</v>
      </c>
      <c r="K9" s="26"/>
      <c r="L9" s="36" t="s">
        <v>44</v>
      </c>
    </row>
    <row r="10" spans="1:12">
      <c r="A10" s="55"/>
      <c r="B10" s="49"/>
      <c r="C10" s="41">
        <v>44219</v>
      </c>
      <c r="D10" s="55" t="s">
        <v>49</v>
      </c>
      <c r="E10" s="55" t="s">
        <v>15</v>
      </c>
      <c r="F10" s="24"/>
      <c r="G10" s="24"/>
      <c r="H10" s="34"/>
      <c r="I10" s="25"/>
      <c r="J10" s="25">
        <v>3500000</v>
      </c>
      <c r="K10" s="26"/>
      <c r="L10" s="36" t="s">
        <v>44</v>
      </c>
    </row>
    <row r="11" spans="1:12" ht="13.5" thickBot="1">
      <c r="A11" s="2"/>
      <c r="B11" s="2"/>
      <c r="C11" s="40"/>
      <c r="D11" s="2"/>
      <c r="E11" s="2"/>
      <c r="F11" s="84" t="s">
        <v>11</v>
      </c>
      <c r="G11" s="85"/>
      <c r="H11" s="85"/>
      <c r="I11" s="85"/>
      <c r="J11" s="86"/>
      <c r="K11" s="30">
        <f>SUM(J9:J10)</f>
        <v>7000000</v>
      </c>
      <c r="L11" s="36"/>
    </row>
    <row r="12" spans="1:12">
      <c r="A12" s="9">
        <v>4</v>
      </c>
      <c r="B12" s="46" t="s">
        <v>33</v>
      </c>
      <c r="C12" s="41">
        <v>44213</v>
      </c>
      <c r="D12" s="9" t="s">
        <v>50</v>
      </c>
      <c r="E12" s="9" t="s">
        <v>13</v>
      </c>
      <c r="F12" s="19"/>
      <c r="G12" s="19"/>
      <c r="H12" s="33"/>
      <c r="I12" s="20"/>
      <c r="J12" s="20">
        <v>1750000</v>
      </c>
      <c r="K12" s="26"/>
      <c r="L12" s="37" t="s">
        <v>34</v>
      </c>
    </row>
    <row r="13" spans="1:12" ht="15.75" customHeight="1" thickBot="1">
      <c r="A13" s="2"/>
      <c r="B13" s="44"/>
      <c r="C13" s="40"/>
      <c r="D13" s="2"/>
      <c r="E13" s="2"/>
      <c r="F13" s="90" t="s">
        <v>11</v>
      </c>
      <c r="G13" s="91"/>
      <c r="H13" s="91"/>
      <c r="I13" s="91"/>
      <c r="J13" s="92"/>
      <c r="K13" s="47">
        <f>SUM(J12:J12)</f>
        <v>1750000</v>
      </c>
      <c r="L13" s="37"/>
    </row>
    <row r="14" spans="1:12" ht="15.75" customHeight="1">
      <c r="A14" s="11">
        <v>5</v>
      </c>
      <c r="B14" s="58" t="s">
        <v>35</v>
      </c>
      <c r="C14" s="41">
        <v>44207</v>
      </c>
      <c r="D14" s="11" t="s">
        <v>36</v>
      </c>
      <c r="E14" s="11" t="s">
        <v>15</v>
      </c>
      <c r="F14" s="19"/>
      <c r="G14" s="19"/>
      <c r="H14" s="48">
        <v>15</v>
      </c>
      <c r="I14" s="60">
        <v>130000</v>
      </c>
      <c r="J14" s="60">
        <f>H14*I14</f>
        <v>1950000</v>
      </c>
      <c r="K14" s="57"/>
      <c r="L14" s="37" t="s">
        <v>42</v>
      </c>
    </row>
    <row r="15" spans="1:12" ht="15.75" customHeight="1">
      <c r="A15" s="11"/>
      <c r="B15" s="43"/>
      <c r="C15" s="41">
        <v>44214</v>
      </c>
      <c r="D15" s="11" t="s">
        <v>37</v>
      </c>
      <c r="E15" s="11" t="s">
        <v>38</v>
      </c>
      <c r="F15" s="19"/>
      <c r="G15" s="19"/>
      <c r="H15" s="48">
        <v>15</v>
      </c>
      <c r="I15" s="60">
        <v>130000</v>
      </c>
      <c r="J15" s="60">
        <f t="shared" ref="J15:J20" si="0">H15*I15</f>
        <v>1950000</v>
      </c>
      <c r="K15" s="57"/>
      <c r="L15" s="37" t="s">
        <v>42</v>
      </c>
    </row>
    <row r="16" spans="1:12" ht="15.75" customHeight="1">
      <c r="A16" s="11"/>
      <c r="B16" s="43"/>
      <c r="C16" s="41">
        <v>44211</v>
      </c>
      <c r="D16" s="11" t="s">
        <v>39</v>
      </c>
      <c r="E16" s="11" t="s">
        <v>13</v>
      </c>
      <c r="F16" s="19"/>
      <c r="G16" s="19"/>
      <c r="H16" s="48">
        <v>20</v>
      </c>
      <c r="I16" s="60">
        <v>130000</v>
      </c>
      <c r="J16" s="60">
        <f t="shared" ref="J16" si="1">H16*I16</f>
        <v>2600000</v>
      </c>
      <c r="K16" s="57"/>
      <c r="L16" s="37" t="s">
        <v>41</v>
      </c>
    </row>
    <row r="17" spans="1:12" ht="15.75" customHeight="1">
      <c r="A17" s="11"/>
      <c r="B17" s="43"/>
      <c r="C17" s="41">
        <v>44215</v>
      </c>
      <c r="D17" s="11" t="s">
        <v>52</v>
      </c>
      <c r="E17" s="11" t="s">
        <v>15</v>
      </c>
      <c r="F17" s="19"/>
      <c r="G17" s="19"/>
      <c r="H17" s="48">
        <v>10</v>
      </c>
      <c r="I17" s="60">
        <v>130000</v>
      </c>
      <c r="J17" s="60">
        <f t="shared" ref="J17:J18" si="2">H17*I17</f>
        <v>1300000</v>
      </c>
      <c r="K17" s="57"/>
      <c r="L17" s="37"/>
    </row>
    <row r="18" spans="1:12" ht="15.75" customHeight="1">
      <c r="A18" s="11"/>
      <c r="B18" s="43"/>
      <c r="C18" s="41">
        <v>44219</v>
      </c>
      <c r="D18" s="11" t="s">
        <v>51</v>
      </c>
      <c r="E18" s="11" t="s">
        <v>53</v>
      </c>
      <c r="F18" s="19"/>
      <c r="G18" s="19"/>
      <c r="H18" s="48">
        <v>10</v>
      </c>
      <c r="I18" s="60">
        <v>130000</v>
      </c>
      <c r="J18" s="60">
        <f t="shared" si="2"/>
        <v>1300000</v>
      </c>
      <c r="K18" s="57"/>
      <c r="L18" s="37"/>
    </row>
    <row r="19" spans="1:12" ht="15.75" customHeight="1">
      <c r="A19" s="11"/>
      <c r="B19" s="43"/>
      <c r="C19" s="41">
        <v>44197</v>
      </c>
      <c r="D19" s="11" t="s">
        <v>40</v>
      </c>
      <c r="E19" s="11" t="s">
        <v>53</v>
      </c>
      <c r="F19" s="19"/>
      <c r="G19" s="19"/>
      <c r="H19" s="48">
        <v>10</v>
      </c>
      <c r="I19" s="60">
        <v>65500</v>
      </c>
      <c r="J19" s="60">
        <f>H19*I19</f>
        <v>655000</v>
      </c>
      <c r="K19" s="57"/>
      <c r="L19" s="37" t="s">
        <v>54</v>
      </c>
    </row>
    <row r="20" spans="1:12" ht="15.75" customHeight="1">
      <c r="A20" s="7"/>
      <c r="B20" s="56"/>
      <c r="C20" s="41">
        <v>44197</v>
      </c>
      <c r="D20" s="7" t="s">
        <v>40</v>
      </c>
      <c r="E20" s="7" t="s">
        <v>55</v>
      </c>
      <c r="F20" s="24"/>
      <c r="G20" s="24"/>
      <c r="H20" s="48">
        <v>30</v>
      </c>
      <c r="I20" s="60">
        <v>90000</v>
      </c>
      <c r="J20" s="60">
        <f t="shared" si="0"/>
        <v>2700000</v>
      </c>
      <c r="K20" s="26"/>
      <c r="L20" s="37" t="s">
        <v>198</v>
      </c>
    </row>
    <row r="21" spans="1:12" ht="15.75" customHeight="1" thickBot="1">
      <c r="A21" s="2"/>
      <c r="B21" s="44"/>
      <c r="C21" s="40"/>
      <c r="D21" s="2"/>
      <c r="E21" s="2"/>
      <c r="F21" s="93" t="s">
        <v>11</v>
      </c>
      <c r="G21" s="94"/>
      <c r="H21" s="94"/>
      <c r="I21" s="94"/>
      <c r="J21" s="95"/>
      <c r="K21" s="59">
        <f>SUM(J14:J20)</f>
        <v>12455000</v>
      </c>
      <c r="L21" s="37"/>
    </row>
    <row r="22" spans="1:12" ht="15.75" customHeight="1">
      <c r="A22" s="11">
        <v>6</v>
      </c>
      <c r="B22" s="128" t="s">
        <v>128</v>
      </c>
      <c r="C22" s="41">
        <v>44197</v>
      </c>
      <c r="D22" s="11" t="s">
        <v>129</v>
      </c>
      <c r="E22" s="11" t="s">
        <v>13</v>
      </c>
      <c r="F22" s="19"/>
      <c r="G22" s="19"/>
      <c r="H22" s="19"/>
      <c r="I22" s="19"/>
      <c r="J22" s="20">
        <v>2000000</v>
      </c>
      <c r="K22" s="57"/>
      <c r="L22" s="37" t="s">
        <v>191</v>
      </c>
    </row>
    <row r="23" spans="1:12" ht="15.75" customHeight="1">
      <c r="A23" s="7"/>
      <c r="B23" s="56"/>
      <c r="C23" s="62"/>
      <c r="D23" s="7" t="s">
        <v>130</v>
      </c>
      <c r="E23" s="7" t="s">
        <v>13</v>
      </c>
      <c r="F23" s="24"/>
      <c r="G23" s="24"/>
      <c r="H23" s="24"/>
      <c r="I23" s="24"/>
      <c r="J23" s="25">
        <v>2000000</v>
      </c>
      <c r="K23" s="26"/>
      <c r="L23" s="37" t="s">
        <v>192</v>
      </c>
    </row>
    <row r="24" spans="1:12" ht="15.75" customHeight="1">
      <c r="A24" s="7"/>
      <c r="B24" s="56"/>
      <c r="C24" s="62"/>
      <c r="D24" s="7" t="s">
        <v>131</v>
      </c>
      <c r="E24" s="7" t="s">
        <v>13</v>
      </c>
      <c r="F24" s="24"/>
      <c r="G24" s="24"/>
      <c r="H24" s="24"/>
      <c r="I24" s="24"/>
      <c r="J24" s="25">
        <v>3000000</v>
      </c>
      <c r="K24" s="26"/>
      <c r="L24" s="37" t="s">
        <v>193</v>
      </c>
    </row>
    <row r="25" spans="1:12" ht="15.75" customHeight="1" thickBot="1">
      <c r="A25" s="2"/>
      <c r="B25" s="44"/>
      <c r="C25" s="40"/>
      <c r="D25" s="2"/>
      <c r="E25" s="2"/>
      <c r="F25" s="129" t="s">
        <v>11</v>
      </c>
      <c r="G25" s="130"/>
      <c r="H25" s="130"/>
      <c r="I25" s="130"/>
      <c r="J25" s="131"/>
      <c r="K25" s="132">
        <f>SUM(J22:J24)</f>
        <v>7000000</v>
      </c>
      <c r="L25" s="37"/>
    </row>
    <row r="26" spans="1:12" ht="15.75" customHeight="1">
      <c r="A26" s="11">
        <v>7</v>
      </c>
      <c r="B26" s="43" t="s">
        <v>189</v>
      </c>
      <c r="C26" s="41">
        <v>44210</v>
      </c>
      <c r="D26" s="11" t="s">
        <v>190</v>
      </c>
      <c r="E26" s="11" t="s">
        <v>13</v>
      </c>
      <c r="F26" s="33">
        <v>592</v>
      </c>
      <c r="G26" s="33">
        <v>0.8</v>
      </c>
      <c r="H26" s="33">
        <v>148</v>
      </c>
      <c r="I26" s="20">
        <v>25000</v>
      </c>
      <c r="J26" s="133">
        <f>F26*G26*I26</f>
        <v>11840000</v>
      </c>
      <c r="K26" s="134"/>
      <c r="L26" s="37" t="s">
        <v>199</v>
      </c>
    </row>
    <row r="27" spans="1:12" ht="15.75" customHeight="1">
      <c r="A27" s="11"/>
      <c r="B27" s="43"/>
      <c r="C27" s="61"/>
      <c r="D27" s="11" t="s">
        <v>197</v>
      </c>
      <c r="E27" s="11"/>
      <c r="F27" s="34"/>
      <c r="G27" s="34"/>
      <c r="H27" s="34"/>
      <c r="I27" s="34"/>
      <c r="J27" s="25">
        <v>1000000</v>
      </c>
      <c r="K27" s="135">
        <f>SUM(J26:J27)</f>
        <v>12840000</v>
      </c>
      <c r="L27" s="37"/>
    </row>
    <row r="28" spans="1:12">
      <c r="A28" s="11"/>
      <c r="B28" s="11"/>
      <c r="C28" s="61"/>
      <c r="D28" s="11"/>
      <c r="E28" s="11"/>
      <c r="F28" s="11"/>
      <c r="G28" s="11"/>
      <c r="H28" s="74" t="s">
        <v>12</v>
      </c>
      <c r="I28" s="74"/>
      <c r="J28" s="75"/>
      <c r="K28" s="79">
        <f>K27+K25+K21+K13+K11+K8+K5</f>
        <v>68852313</v>
      </c>
      <c r="L28" s="36"/>
    </row>
    <row r="29" spans="1:12" ht="13.5" thickBot="1">
      <c r="A29" s="2"/>
      <c r="B29" s="2"/>
      <c r="C29" s="40"/>
      <c r="D29" s="2"/>
      <c r="E29" s="2"/>
      <c r="F29" s="2"/>
      <c r="G29" s="2"/>
      <c r="H29" s="76"/>
      <c r="I29" s="77"/>
      <c r="J29" s="78"/>
      <c r="K29" s="80"/>
      <c r="L29" s="36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8:J29"/>
    <mergeCell ref="K28:K29"/>
    <mergeCell ref="F5:J5"/>
    <mergeCell ref="F11:J11"/>
    <mergeCell ref="F8:J8"/>
    <mergeCell ref="F13:J13"/>
    <mergeCell ref="F21:J21"/>
    <mergeCell ref="F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48"/>
  <sheetViews>
    <sheetView topLeftCell="A123" workbookViewId="0">
      <selection activeCell="I146" sqref="I146:I147"/>
    </sheetView>
  </sheetViews>
  <sheetFormatPr defaultRowHeight="15"/>
  <cols>
    <col min="1" max="1" width="4.5703125" customWidth="1"/>
    <col min="2" max="2" width="12.28515625" customWidth="1"/>
    <col min="3" max="3" width="11.28515625" customWidth="1"/>
    <col min="4" max="4" width="27.85546875" customWidth="1"/>
    <col min="9" max="9" width="11.7109375" customWidth="1"/>
  </cols>
  <sheetData>
    <row r="1" spans="1:9">
      <c r="A1" s="112" t="s">
        <v>2</v>
      </c>
      <c r="B1" s="113" t="s">
        <v>3</v>
      </c>
      <c r="C1" s="112" t="s">
        <v>20</v>
      </c>
      <c r="D1" s="112" t="s">
        <v>21</v>
      </c>
      <c r="E1" s="115" t="s">
        <v>22</v>
      </c>
      <c r="F1" s="115"/>
      <c r="G1" s="116" t="s">
        <v>23</v>
      </c>
      <c r="H1" s="108" t="s">
        <v>24</v>
      </c>
      <c r="I1" s="110" t="s">
        <v>25</v>
      </c>
    </row>
    <row r="2" spans="1:9">
      <c r="A2" s="112"/>
      <c r="B2" s="114"/>
      <c r="C2" s="112"/>
      <c r="D2" s="112"/>
      <c r="E2" s="63" t="s">
        <v>8</v>
      </c>
      <c r="F2" s="63" t="s">
        <v>9</v>
      </c>
      <c r="G2" s="116"/>
      <c r="H2" s="109"/>
      <c r="I2" s="111"/>
    </row>
    <row r="3" spans="1:9">
      <c r="A3" s="64">
        <v>1</v>
      </c>
      <c r="B3" s="65">
        <v>44212</v>
      </c>
      <c r="C3" s="66" t="s">
        <v>56</v>
      </c>
      <c r="D3" s="67" t="s">
        <v>57</v>
      </c>
      <c r="E3" s="67">
        <v>1.5</v>
      </c>
      <c r="F3" s="67">
        <v>0.9</v>
      </c>
      <c r="G3" s="67">
        <v>1</v>
      </c>
      <c r="H3" s="68">
        <v>25000</v>
      </c>
      <c r="I3" s="68">
        <f>E3*F3*G3*H3</f>
        <v>33750</v>
      </c>
    </row>
    <row r="4" spans="1:9">
      <c r="A4" s="64">
        <v>2</v>
      </c>
      <c r="B4" s="65">
        <v>44212</v>
      </c>
      <c r="C4" s="66" t="s">
        <v>56</v>
      </c>
      <c r="D4" s="67" t="s">
        <v>58</v>
      </c>
      <c r="E4" s="67">
        <v>1</v>
      </c>
      <c r="F4" s="67">
        <v>0.9</v>
      </c>
      <c r="G4" s="67">
        <v>1</v>
      </c>
      <c r="H4" s="68">
        <v>25000</v>
      </c>
      <c r="I4" s="68">
        <f t="shared" ref="I4:I67" si="0">E4*F4*G4*H4</f>
        <v>22500</v>
      </c>
    </row>
    <row r="5" spans="1:9">
      <c r="A5" s="64">
        <v>3</v>
      </c>
      <c r="B5" s="65">
        <v>44212</v>
      </c>
      <c r="C5" s="66" t="s">
        <v>56</v>
      </c>
      <c r="D5" s="67" t="s">
        <v>58</v>
      </c>
      <c r="E5" s="67">
        <v>1.85</v>
      </c>
      <c r="F5" s="67">
        <v>0.9</v>
      </c>
      <c r="G5" s="67">
        <v>1</v>
      </c>
      <c r="H5" s="68">
        <v>25000</v>
      </c>
      <c r="I5" s="68">
        <f t="shared" si="0"/>
        <v>41625</v>
      </c>
    </row>
    <row r="6" spans="1:9">
      <c r="A6" s="64">
        <v>4</v>
      </c>
      <c r="B6" s="65">
        <v>44212</v>
      </c>
      <c r="C6" s="66" t="s">
        <v>56</v>
      </c>
      <c r="D6" s="67" t="s">
        <v>59</v>
      </c>
      <c r="E6" s="67">
        <v>3</v>
      </c>
      <c r="F6" s="67">
        <v>1</v>
      </c>
      <c r="G6" s="67">
        <v>1</v>
      </c>
      <c r="H6" s="68">
        <v>25000</v>
      </c>
      <c r="I6" s="68">
        <f t="shared" si="0"/>
        <v>75000</v>
      </c>
    </row>
    <row r="7" spans="1:9">
      <c r="A7" s="64">
        <v>5</v>
      </c>
      <c r="B7" s="65">
        <v>44212</v>
      </c>
      <c r="C7" s="66" t="s">
        <v>56</v>
      </c>
      <c r="D7" s="67" t="s">
        <v>60</v>
      </c>
      <c r="E7" s="67">
        <v>2.9</v>
      </c>
      <c r="F7" s="67">
        <v>1</v>
      </c>
      <c r="G7" s="67">
        <v>1</v>
      </c>
      <c r="H7" s="68">
        <v>25000</v>
      </c>
      <c r="I7" s="68">
        <f t="shared" si="0"/>
        <v>72500</v>
      </c>
    </row>
    <row r="8" spans="1:9">
      <c r="A8" s="64">
        <v>6</v>
      </c>
      <c r="B8" s="65">
        <v>44212</v>
      </c>
      <c r="C8" s="66" t="s">
        <v>56</v>
      </c>
      <c r="D8" s="67" t="s">
        <v>61</v>
      </c>
      <c r="E8" s="67">
        <v>2.5</v>
      </c>
      <c r="F8" s="67">
        <v>1</v>
      </c>
      <c r="G8" s="67">
        <v>1</v>
      </c>
      <c r="H8" s="68">
        <v>25000</v>
      </c>
      <c r="I8" s="68">
        <f t="shared" si="0"/>
        <v>62500</v>
      </c>
    </row>
    <row r="9" spans="1:9">
      <c r="A9" s="64">
        <v>7</v>
      </c>
      <c r="B9" s="65">
        <v>44212</v>
      </c>
      <c r="C9" s="66" t="s">
        <v>56</v>
      </c>
      <c r="D9" s="67" t="s">
        <v>62</v>
      </c>
      <c r="E9" s="67">
        <v>3</v>
      </c>
      <c r="F9" s="67">
        <v>1.5</v>
      </c>
      <c r="G9" s="67">
        <v>1</v>
      </c>
      <c r="H9" s="68">
        <v>25000</v>
      </c>
      <c r="I9" s="68">
        <f t="shared" si="0"/>
        <v>112500</v>
      </c>
    </row>
    <row r="10" spans="1:9">
      <c r="A10" s="64">
        <v>8</v>
      </c>
      <c r="B10" s="65">
        <v>44212</v>
      </c>
      <c r="C10" s="66" t="s">
        <v>56</v>
      </c>
      <c r="D10" s="67" t="s">
        <v>63</v>
      </c>
      <c r="E10" s="67">
        <v>3.5</v>
      </c>
      <c r="F10" s="67">
        <v>1.5</v>
      </c>
      <c r="G10" s="67">
        <v>1</v>
      </c>
      <c r="H10" s="68">
        <v>25000</v>
      </c>
      <c r="I10" s="68">
        <f t="shared" si="0"/>
        <v>131250</v>
      </c>
    </row>
    <row r="11" spans="1:9">
      <c r="A11" s="64">
        <v>9</v>
      </c>
      <c r="B11" s="65">
        <v>44212</v>
      </c>
      <c r="C11" s="66" t="s">
        <v>56</v>
      </c>
      <c r="D11" s="67" t="s">
        <v>64</v>
      </c>
      <c r="E11" s="67">
        <v>2</v>
      </c>
      <c r="F11" s="67">
        <v>1</v>
      </c>
      <c r="G11" s="67">
        <v>2</v>
      </c>
      <c r="H11" s="68">
        <v>25000</v>
      </c>
      <c r="I11" s="68">
        <f t="shared" si="0"/>
        <v>100000</v>
      </c>
    </row>
    <row r="12" spans="1:9">
      <c r="A12" s="64">
        <v>10</v>
      </c>
      <c r="B12" s="65">
        <v>44212</v>
      </c>
      <c r="C12" s="66" t="s">
        <v>56</v>
      </c>
      <c r="D12" s="69" t="s">
        <v>65</v>
      </c>
      <c r="E12" s="69">
        <v>4.5</v>
      </c>
      <c r="F12" s="69">
        <v>1.5</v>
      </c>
      <c r="G12" s="69">
        <v>2</v>
      </c>
      <c r="H12" s="68">
        <v>25000</v>
      </c>
      <c r="I12" s="68">
        <f t="shared" si="0"/>
        <v>337500</v>
      </c>
    </row>
    <row r="13" spans="1:9">
      <c r="A13" s="64">
        <v>11</v>
      </c>
      <c r="B13" s="65">
        <v>44212</v>
      </c>
      <c r="C13" s="70" t="s">
        <v>56</v>
      </c>
      <c r="D13" s="70" t="s">
        <v>66</v>
      </c>
      <c r="E13" s="70">
        <v>3</v>
      </c>
      <c r="F13" s="70">
        <v>1</v>
      </c>
      <c r="G13" s="70">
        <v>1</v>
      </c>
      <c r="H13" s="68">
        <v>25000</v>
      </c>
      <c r="I13" s="68">
        <f t="shared" si="0"/>
        <v>75000</v>
      </c>
    </row>
    <row r="14" spans="1:9">
      <c r="A14" s="64">
        <v>12</v>
      </c>
      <c r="B14" s="65">
        <v>44212</v>
      </c>
      <c r="C14" s="70" t="s">
        <v>56</v>
      </c>
      <c r="D14" s="70" t="s">
        <v>67</v>
      </c>
      <c r="E14" s="70">
        <v>3.5</v>
      </c>
      <c r="F14" s="70">
        <v>0.8</v>
      </c>
      <c r="G14" s="70">
        <v>1</v>
      </c>
      <c r="H14" s="68">
        <v>25000</v>
      </c>
      <c r="I14" s="68">
        <f t="shared" si="0"/>
        <v>70000</v>
      </c>
    </row>
    <row r="15" spans="1:9">
      <c r="A15" s="64">
        <v>13</v>
      </c>
      <c r="B15" s="65">
        <v>44212</v>
      </c>
      <c r="C15" s="70" t="s">
        <v>56</v>
      </c>
      <c r="D15" s="70" t="s">
        <v>67</v>
      </c>
      <c r="E15" s="70">
        <v>1.8</v>
      </c>
      <c r="F15" s="70">
        <v>0.8</v>
      </c>
      <c r="G15" s="70">
        <v>1</v>
      </c>
      <c r="H15" s="68">
        <v>25000</v>
      </c>
      <c r="I15" s="68">
        <f t="shared" si="0"/>
        <v>36000.000000000007</v>
      </c>
    </row>
    <row r="16" spans="1:9">
      <c r="A16" s="64">
        <v>14</v>
      </c>
      <c r="B16" s="65">
        <v>44212</v>
      </c>
      <c r="C16" s="70" t="s">
        <v>56</v>
      </c>
      <c r="D16" s="70" t="s">
        <v>68</v>
      </c>
      <c r="E16" s="70">
        <v>2.9</v>
      </c>
      <c r="F16" s="70">
        <v>1</v>
      </c>
      <c r="G16" s="70">
        <v>1</v>
      </c>
      <c r="H16" s="68">
        <v>25000</v>
      </c>
      <c r="I16" s="68">
        <f t="shared" si="0"/>
        <v>72500</v>
      </c>
    </row>
    <row r="17" spans="1:9">
      <c r="A17" s="64">
        <v>15</v>
      </c>
      <c r="B17" s="65">
        <v>44212</v>
      </c>
      <c r="C17" s="70" t="s">
        <v>56</v>
      </c>
      <c r="D17" s="70" t="s">
        <v>69</v>
      </c>
      <c r="E17" s="70">
        <v>5</v>
      </c>
      <c r="F17" s="70">
        <v>1</v>
      </c>
      <c r="G17" s="70">
        <v>1</v>
      </c>
      <c r="H17" s="68">
        <v>25000</v>
      </c>
      <c r="I17" s="68">
        <f t="shared" si="0"/>
        <v>125000</v>
      </c>
    </row>
    <row r="18" spans="1:9">
      <c r="A18" s="64">
        <v>16</v>
      </c>
      <c r="B18" s="65">
        <v>44212</v>
      </c>
      <c r="C18" s="70" t="s">
        <v>70</v>
      </c>
      <c r="D18" s="70" t="s">
        <v>71</v>
      </c>
      <c r="E18" s="70">
        <v>5</v>
      </c>
      <c r="F18" s="70">
        <v>1</v>
      </c>
      <c r="G18" s="70">
        <v>1</v>
      </c>
      <c r="H18" s="68">
        <v>25000</v>
      </c>
      <c r="I18" s="68">
        <f t="shared" si="0"/>
        <v>125000</v>
      </c>
    </row>
    <row r="19" spans="1:9">
      <c r="A19" s="64">
        <v>17</v>
      </c>
      <c r="B19" s="65">
        <v>44212</v>
      </c>
      <c r="C19" s="70" t="s">
        <v>56</v>
      </c>
      <c r="D19" s="70" t="s">
        <v>72</v>
      </c>
      <c r="E19" s="70">
        <v>3</v>
      </c>
      <c r="F19" s="70">
        <v>1</v>
      </c>
      <c r="G19" s="70">
        <v>1</v>
      </c>
      <c r="H19" s="68">
        <v>25000</v>
      </c>
      <c r="I19" s="68">
        <f t="shared" si="0"/>
        <v>75000</v>
      </c>
    </row>
    <row r="20" spans="1:9">
      <c r="A20" s="64">
        <v>18</v>
      </c>
      <c r="B20" s="65">
        <v>44212</v>
      </c>
      <c r="C20" s="70" t="s">
        <v>56</v>
      </c>
      <c r="D20" s="70" t="s">
        <v>73</v>
      </c>
      <c r="E20" s="70">
        <v>3</v>
      </c>
      <c r="F20" s="70">
        <v>1</v>
      </c>
      <c r="G20" s="70">
        <v>1</v>
      </c>
      <c r="H20" s="68">
        <v>25000</v>
      </c>
      <c r="I20" s="68">
        <f t="shared" si="0"/>
        <v>75000</v>
      </c>
    </row>
    <row r="21" spans="1:9">
      <c r="A21" s="64">
        <v>19</v>
      </c>
      <c r="B21" s="65">
        <v>44212</v>
      </c>
      <c r="C21" s="70" t="s">
        <v>56</v>
      </c>
      <c r="D21" s="70" t="s">
        <v>74</v>
      </c>
      <c r="E21" s="70">
        <v>5</v>
      </c>
      <c r="F21" s="70">
        <v>1</v>
      </c>
      <c r="G21" s="70">
        <v>1</v>
      </c>
      <c r="H21" s="68">
        <v>25000</v>
      </c>
      <c r="I21" s="68">
        <f t="shared" si="0"/>
        <v>125000</v>
      </c>
    </row>
    <row r="22" spans="1:9">
      <c r="A22" s="64">
        <v>20</v>
      </c>
      <c r="B22" s="65">
        <v>44211</v>
      </c>
      <c r="C22" s="70" t="s">
        <v>75</v>
      </c>
      <c r="D22" s="70" t="s">
        <v>76</v>
      </c>
      <c r="E22" s="70">
        <v>2</v>
      </c>
      <c r="F22" s="70">
        <v>0.4</v>
      </c>
      <c r="G22" s="70">
        <v>1</v>
      </c>
      <c r="H22" s="68">
        <v>25000</v>
      </c>
      <c r="I22" s="68">
        <f t="shared" si="0"/>
        <v>20000</v>
      </c>
    </row>
    <row r="23" spans="1:9">
      <c r="A23" s="64">
        <v>21</v>
      </c>
      <c r="B23" s="65">
        <v>44211</v>
      </c>
      <c r="C23" s="70" t="s">
        <v>75</v>
      </c>
      <c r="D23" s="70" t="s">
        <v>76</v>
      </c>
      <c r="E23" s="70">
        <v>2.1</v>
      </c>
      <c r="F23" s="70">
        <v>0.4</v>
      </c>
      <c r="G23" s="70">
        <v>1</v>
      </c>
      <c r="H23" s="68">
        <v>25000</v>
      </c>
      <c r="I23" s="68">
        <f t="shared" si="0"/>
        <v>21000.000000000004</v>
      </c>
    </row>
    <row r="24" spans="1:9">
      <c r="A24" s="64">
        <v>22</v>
      </c>
      <c r="B24" s="65">
        <v>44211</v>
      </c>
      <c r="C24" s="70" t="s">
        <v>75</v>
      </c>
      <c r="D24" s="70" t="s">
        <v>77</v>
      </c>
      <c r="E24" s="70">
        <v>4</v>
      </c>
      <c r="F24" s="70">
        <v>0.75</v>
      </c>
      <c r="G24" s="70">
        <v>1</v>
      </c>
      <c r="H24" s="68">
        <v>25000</v>
      </c>
      <c r="I24" s="68">
        <f t="shared" si="0"/>
        <v>75000</v>
      </c>
    </row>
    <row r="25" spans="1:9">
      <c r="A25" s="64">
        <v>23</v>
      </c>
      <c r="B25" s="65">
        <v>44211</v>
      </c>
      <c r="C25" s="70" t="s">
        <v>75</v>
      </c>
      <c r="D25" s="70" t="s">
        <v>77</v>
      </c>
      <c r="E25" s="70">
        <v>1.6</v>
      </c>
      <c r="F25" s="70">
        <v>0.75</v>
      </c>
      <c r="G25" s="70">
        <v>1</v>
      </c>
      <c r="H25" s="68">
        <v>25000</v>
      </c>
      <c r="I25" s="68">
        <f t="shared" si="0"/>
        <v>30000.000000000004</v>
      </c>
    </row>
    <row r="26" spans="1:9">
      <c r="A26" s="64">
        <v>24</v>
      </c>
      <c r="B26" s="65">
        <v>44211</v>
      </c>
      <c r="C26" s="70" t="s">
        <v>75</v>
      </c>
      <c r="D26" s="70" t="s">
        <v>78</v>
      </c>
      <c r="E26" s="70">
        <v>5</v>
      </c>
      <c r="F26" s="70">
        <v>1.1000000000000001</v>
      </c>
      <c r="G26" s="70">
        <v>1</v>
      </c>
      <c r="H26" s="68">
        <v>25000</v>
      </c>
      <c r="I26" s="68">
        <f t="shared" si="0"/>
        <v>137500</v>
      </c>
    </row>
    <row r="27" spans="1:9">
      <c r="A27" s="64">
        <v>25</v>
      </c>
      <c r="B27" s="65">
        <v>44211</v>
      </c>
      <c r="C27" s="70" t="s">
        <v>75</v>
      </c>
      <c r="D27" s="70" t="s">
        <v>79</v>
      </c>
      <c r="E27" s="70">
        <v>3</v>
      </c>
      <c r="F27" s="70">
        <v>1</v>
      </c>
      <c r="G27" s="70">
        <v>1</v>
      </c>
      <c r="H27" s="68">
        <v>25000</v>
      </c>
      <c r="I27" s="68">
        <f t="shared" si="0"/>
        <v>75000</v>
      </c>
    </row>
    <row r="28" spans="1:9">
      <c r="A28" s="64">
        <v>26</v>
      </c>
      <c r="B28" s="65">
        <v>44211</v>
      </c>
      <c r="C28" s="70" t="s">
        <v>75</v>
      </c>
      <c r="D28" s="70" t="s">
        <v>80</v>
      </c>
      <c r="E28" s="70">
        <v>3.5</v>
      </c>
      <c r="F28" s="70">
        <v>0.7</v>
      </c>
      <c r="G28" s="70">
        <v>1</v>
      </c>
      <c r="H28" s="68">
        <v>25000</v>
      </c>
      <c r="I28" s="68">
        <f t="shared" si="0"/>
        <v>61249.999999999993</v>
      </c>
    </row>
    <row r="29" spans="1:9">
      <c r="A29" s="64">
        <v>27</v>
      </c>
      <c r="B29" s="65">
        <v>44225</v>
      </c>
      <c r="C29" s="70" t="s">
        <v>28</v>
      </c>
      <c r="D29" s="70" t="s">
        <v>81</v>
      </c>
      <c r="E29" s="70">
        <v>4</v>
      </c>
      <c r="F29" s="70">
        <v>0.6</v>
      </c>
      <c r="G29" s="70">
        <v>1</v>
      </c>
      <c r="H29" s="68">
        <v>25000</v>
      </c>
      <c r="I29" s="68">
        <f t="shared" si="0"/>
        <v>60000</v>
      </c>
    </row>
    <row r="30" spans="1:9">
      <c r="A30" s="64">
        <v>28</v>
      </c>
      <c r="B30" s="65">
        <v>44225</v>
      </c>
      <c r="C30" s="70" t="s">
        <v>28</v>
      </c>
      <c r="D30" s="70" t="s">
        <v>82</v>
      </c>
      <c r="E30" s="70">
        <v>4</v>
      </c>
      <c r="F30" s="70">
        <v>0.7</v>
      </c>
      <c r="G30" s="70">
        <v>1</v>
      </c>
      <c r="H30" s="68">
        <v>25000</v>
      </c>
      <c r="I30" s="68">
        <f t="shared" si="0"/>
        <v>70000</v>
      </c>
    </row>
    <row r="31" spans="1:9">
      <c r="A31" s="64">
        <v>29</v>
      </c>
      <c r="B31" s="65">
        <v>44214</v>
      </c>
      <c r="C31" s="70" t="s">
        <v>83</v>
      </c>
      <c r="D31" s="70" t="s">
        <v>84</v>
      </c>
      <c r="E31" s="70">
        <v>1.4</v>
      </c>
      <c r="F31" s="70">
        <v>0.4</v>
      </c>
      <c r="G31" s="70">
        <v>2</v>
      </c>
      <c r="H31" s="68">
        <v>25000</v>
      </c>
      <c r="I31" s="68">
        <f t="shared" si="0"/>
        <v>27999.999999999996</v>
      </c>
    </row>
    <row r="32" spans="1:9">
      <c r="A32" s="64">
        <v>30</v>
      </c>
      <c r="B32" s="65">
        <v>44214</v>
      </c>
      <c r="C32" s="70" t="s">
        <v>83</v>
      </c>
      <c r="D32" s="70" t="s">
        <v>84</v>
      </c>
      <c r="E32" s="70">
        <v>2.1</v>
      </c>
      <c r="F32" s="70">
        <v>0.4</v>
      </c>
      <c r="G32" s="70">
        <v>1</v>
      </c>
      <c r="H32" s="68">
        <v>25000</v>
      </c>
      <c r="I32" s="68">
        <f t="shared" si="0"/>
        <v>21000.000000000004</v>
      </c>
    </row>
    <row r="33" spans="1:9">
      <c r="A33" s="64">
        <v>31</v>
      </c>
      <c r="B33" s="65">
        <v>44214</v>
      </c>
      <c r="C33" s="70" t="s">
        <v>83</v>
      </c>
      <c r="D33" s="70" t="s">
        <v>85</v>
      </c>
      <c r="E33" s="70">
        <v>3.5</v>
      </c>
      <c r="F33" s="70">
        <v>1</v>
      </c>
      <c r="G33" s="70">
        <v>2</v>
      </c>
      <c r="H33" s="68">
        <v>25000</v>
      </c>
      <c r="I33" s="68">
        <f t="shared" si="0"/>
        <v>175000</v>
      </c>
    </row>
    <row r="34" spans="1:9">
      <c r="A34" s="64">
        <v>32</v>
      </c>
      <c r="B34" s="65">
        <v>44214</v>
      </c>
      <c r="C34" s="70" t="s">
        <v>83</v>
      </c>
      <c r="D34" s="70" t="s">
        <v>86</v>
      </c>
      <c r="E34" s="70">
        <v>3.5</v>
      </c>
      <c r="F34" s="70">
        <v>1</v>
      </c>
      <c r="G34" s="70">
        <v>2</v>
      </c>
      <c r="H34" s="68">
        <v>25000</v>
      </c>
      <c r="I34" s="68">
        <f t="shared" si="0"/>
        <v>175000</v>
      </c>
    </row>
    <row r="35" spans="1:9">
      <c r="A35" s="64">
        <v>33</v>
      </c>
      <c r="B35" s="65">
        <v>44215</v>
      </c>
      <c r="C35" s="70" t="s">
        <v>87</v>
      </c>
      <c r="D35" s="70" t="s">
        <v>88</v>
      </c>
      <c r="E35" s="70">
        <v>3</v>
      </c>
      <c r="F35" s="70">
        <v>0.5</v>
      </c>
      <c r="G35" s="70">
        <v>1</v>
      </c>
      <c r="H35" s="68">
        <v>25000</v>
      </c>
      <c r="I35" s="68">
        <f t="shared" si="0"/>
        <v>37500</v>
      </c>
    </row>
    <row r="36" spans="1:9">
      <c r="A36" s="64">
        <v>34</v>
      </c>
      <c r="B36" s="65">
        <v>44215</v>
      </c>
      <c r="C36" s="70" t="s">
        <v>87</v>
      </c>
      <c r="D36" s="70" t="s">
        <v>89</v>
      </c>
      <c r="E36" s="70">
        <v>3</v>
      </c>
      <c r="F36" s="70">
        <v>0.5</v>
      </c>
      <c r="G36" s="70">
        <v>1</v>
      </c>
      <c r="H36" s="68">
        <v>25000</v>
      </c>
      <c r="I36" s="68">
        <f t="shared" si="0"/>
        <v>37500</v>
      </c>
    </row>
    <row r="37" spans="1:9">
      <c r="A37" s="64">
        <v>35</v>
      </c>
      <c r="B37" s="65">
        <v>44215</v>
      </c>
      <c r="C37" s="70" t="s">
        <v>87</v>
      </c>
      <c r="D37" s="70" t="s">
        <v>90</v>
      </c>
      <c r="E37" s="70">
        <v>3</v>
      </c>
      <c r="F37" s="70">
        <v>0.5</v>
      </c>
      <c r="G37" s="70">
        <v>1</v>
      </c>
      <c r="H37" s="68">
        <v>25000</v>
      </c>
      <c r="I37" s="68">
        <f t="shared" si="0"/>
        <v>37500</v>
      </c>
    </row>
    <row r="38" spans="1:9">
      <c r="A38" s="64">
        <v>36</v>
      </c>
      <c r="B38" s="65">
        <v>44215</v>
      </c>
      <c r="C38" s="70" t="s">
        <v>87</v>
      </c>
      <c r="D38" s="70" t="s">
        <v>91</v>
      </c>
      <c r="E38" s="70">
        <v>3</v>
      </c>
      <c r="F38" s="70">
        <v>0.5</v>
      </c>
      <c r="G38" s="70">
        <v>1</v>
      </c>
      <c r="H38" s="68">
        <v>25000</v>
      </c>
      <c r="I38" s="68">
        <f t="shared" si="0"/>
        <v>37500</v>
      </c>
    </row>
    <row r="39" spans="1:9">
      <c r="A39" s="64">
        <v>37</v>
      </c>
      <c r="B39" s="65">
        <v>44215</v>
      </c>
      <c r="C39" s="70" t="s">
        <v>27</v>
      </c>
      <c r="D39" s="70" t="s">
        <v>92</v>
      </c>
      <c r="E39" s="70">
        <v>3</v>
      </c>
      <c r="F39" s="70">
        <v>1</v>
      </c>
      <c r="G39" s="70">
        <v>1</v>
      </c>
      <c r="H39" s="68">
        <v>25000</v>
      </c>
      <c r="I39" s="68">
        <f t="shared" si="0"/>
        <v>75000</v>
      </c>
    </row>
    <row r="40" spans="1:9">
      <c r="A40" s="64">
        <v>38</v>
      </c>
      <c r="B40" s="65">
        <v>44215</v>
      </c>
      <c r="C40" s="70" t="s">
        <v>27</v>
      </c>
      <c r="D40" s="70" t="s">
        <v>93</v>
      </c>
      <c r="E40" s="70">
        <v>2</v>
      </c>
      <c r="F40" s="70">
        <v>0.7</v>
      </c>
      <c r="G40" s="70">
        <v>1</v>
      </c>
      <c r="H40" s="68">
        <v>25000</v>
      </c>
      <c r="I40" s="68">
        <f t="shared" si="0"/>
        <v>35000</v>
      </c>
    </row>
    <row r="41" spans="1:9">
      <c r="A41" s="64">
        <v>39</v>
      </c>
      <c r="B41" s="65">
        <v>44215</v>
      </c>
      <c r="C41" s="70" t="s">
        <v>27</v>
      </c>
      <c r="D41" s="70" t="s">
        <v>94</v>
      </c>
      <c r="E41" s="70">
        <v>3</v>
      </c>
      <c r="F41" s="70">
        <v>1.25</v>
      </c>
      <c r="G41" s="70">
        <v>1</v>
      </c>
      <c r="H41" s="68">
        <v>25000</v>
      </c>
      <c r="I41" s="68">
        <f t="shared" si="0"/>
        <v>93750</v>
      </c>
    </row>
    <row r="42" spans="1:9">
      <c r="A42" s="64">
        <v>40</v>
      </c>
      <c r="B42" s="65">
        <v>44215</v>
      </c>
      <c r="C42" s="70" t="s">
        <v>27</v>
      </c>
      <c r="D42" s="70" t="s">
        <v>95</v>
      </c>
      <c r="E42" s="70">
        <v>4.3</v>
      </c>
      <c r="F42" s="70">
        <v>1</v>
      </c>
      <c r="G42" s="70">
        <v>2</v>
      </c>
      <c r="H42" s="68">
        <v>25000</v>
      </c>
      <c r="I42" s="68">
        <f t="shared" si="0"/>
        <v>215000</v>
      </c>
    </row>
    <row r="43" spans="1:9">
      <c r="A43" s="64">
        <v>41</v>
      </c>
      <c r="B43" s="65">
        <v>44216</v>
      </c>
      <c r="C43" s="70" t="s">
        <v>26</v>
      </c>
      <c r="D43" s="70" t="s">
        <v>29</v>
      </c>
      <c r="E43" s="70">
        <v>5</v>
      </c>
      <c r="F43" s="70">
        <v>1.5</v>
      </c>
      <c r="G43" s="70">
        <v>1</v>
      </c>
      <c r="H43" s="68">
        <v>25000</v>
      </c>
      <c r="I43" s="68">
        <f t="shared" si="0"/>
        <v>187500</v>
      </c>
    </row>
    <row r="44" spans="1:9">
      <c r="A44" s="64">
        <v>42</v>
      </c>
      <c r="B44" s="65">
        <v>44216</v>
      </c>
      <c r="C44" s="70" t="s">
        <v>26</v>
      </c>
      <c r="D44" s="70" t="s">
        <v>96</v>
      </c>
      <c r="E44" s="70">
        <v>5</v>
      </c>
      <c r="F44" s="70">
        <v>1.5</v>
      </c>
      <c r="G44" s="70">
        <v>1</v>
      </c>
      <c r="H44" s="68">
        <v>25000</v>
      </c>
      <c r="I44" s="68">
        <f t="shared" si="0"/>
        <v>187500</v>
      </c>
    </row>
    <row r="45" spans="1:9">
      <c r="A45" s="64">
        <v>43</v>
      </c>
      <c r="B45" s="65">
        <v>44216</v>
      </c>
      <c r="C45" s="70" t="s">
        <v>26</v>
      </c>
      <c r="D45" s="70" t="s">
        <v>97</v>
      </c>
      <c r="E45" s="70">
        <v>3</v>
      </c>
      <c r="F45" s="70">
        <v>1.5</v>
      </c>
      <c r="G45" s="70">
        <v>1</v>
      </c>
      <c r="H45" s="68">
        <v>25000</v>
      </c>
      <c r="I45" s="68">
        <f t="shared" si="0"/>
        <v>112500</v>
      </c>
    </row>
    <row r="46" spans="1:9">
      <c r="A46" s="64">
        <v>44</v>
      </c>
      <c r="B46" s="65">
        <v>44216</v>
      </c>
      <c r="C46" s="70" t="s">
        <v>26</v>
      </c>
      <c r="D46" s="70" t="s">
        <v>98</v>
      </c>
      <c r="E46" s="70">
        <v>3</v>
      </c>
      <c r="F46" s="70">
        <v>2</v>
      </c>
      <c r="G46" s="70">
        <v>1</v>
      </c>
      <c r="H46" s="68">
        <v>25000</v>
      </c>
      <c r="I46" s="68">
        <f t="shared" si="0"/>
        <v>150000</v>
      </c>
    </row>
    <row r="47" spans="1:9">
      <c r="A47" s="64">
        <v>45</v>
      </c>
      <c r="B47" s="65">
        <v>44216</v>
      </c>
      <c r="C47" s="70" t="s">
        <v>26</v>
      </c>
      <c r="D47" s="70" t="s">
        <v>99</v>
      </c>
      <c r="E47" s="70">
        <v>3</v>
      </c>
      <c r="F47" s="70">
        <v>1.5</v>
      </c>
      <c r="G47" s="70">
        <v>1</v>
      </c>
      <c r="H47" s="68">
        <v>25000</v>
      </c>
      <c r="I47" s="68">
        <f t="shared" si="0"/>
        <v>112500</v>
      </c>
    </row>
    <row r="48" spans="1:9">
      <c r="A48" s="64">
        <v>46</v>
      </c>
      <c r="B48" s="65">
        <v>44216</v>
      </c>
      <c r="C48" s="70" t="s">
        <v>26</v>
      </c>
      <c r="D48" s="70" t="s">
        <v>100</v>
      </c>
      <c r="E48" s="70">
        <v>5</v>
      </c>
      <c r="F48" s="70">
        <v>1.5</v>
      </c>
      <c r="G48" s="70">
        <v>1</v>
      </c>
      <c r="H48" s="68">
        <v>25000</v>
      </c>
      <c r="I48" s="68">
        <f t="shared" si="0"/>
        <v>187500</v>
      </c>
    </row>
    <row r="49" spans="1:9">
      <c r="A49" s="64">
        <v>47</v>
      </c>
      <c r="B49" s="65">
        <v>44216</v>
      </c>
      <c r="C49" s="70" t="s">
        <v>26</v>
      </c>
      <c r="D49" s="70" t="s">
        <v>101</v>
      </c>
      <c r="E49" s="70">
        <v>4</v>
      </c>
      <c r="F49" s="70">
        <v>1.5</v>
      </c>
      <c r="G49" s="70">
        <v>2</v>
      </c>
      <c r="H49" s="68">
        <v>25000</v>
      </c>
      <c r="I49" s="68">
        <f t="shared" si="0"/>
        <v>300000</v>
      </c>
    </row>
    <row r="50" spans="1:9">
      <c r="A50" s="64">
        <v>48</v>
      </c>
      <c r="B50" s="65">
        <v>44216</v>
      </c>
      <c r="C50" s="70" t="s">
        <v>102</v>
      </c>
      <c r="D50" s="70" t="s">
        <v>103</v>
      </c>
      <c r="E50" s="70">
        <v>3</v>
      </c>
      <c r="F50" s="70">
        <v>1.25</v>
      </c>
      <c r="G50" s="70">
        <v>1</v>
      </c>
      <c r="H50" s="68">
        <v>25000</v>
      </c>
      <c r="I50" s="68">
        <f t="shared" si="0"/>
        <v>93750</v>
      </c>
    </row>
    <row r="51" spans="1:9">
      <c r="A51" s="64">
        <v>49</v>
      </c>
      <c r="B51" s="65">
        <v>44216</v>
      </c>
      <c r="C51" s="70" t="s">
        <v>102</v>
      </c>
      <c r="D51" s="70" t="s">
        <v>104</v>
      </c>
      <c r="E51" s="70">
        <v>3</v>
      </c>
      <c r="F51" s="70">
        <v>1.25</v>
      </c>
      <c r="G51" s="70">
        <v>1</v>
      </c>
      <c r="H51" s="68">
        <v>25000</v>
      </c>
      <c r="I51" s="68">
        <f t="shared" si="0"/>
        <v>93750</v>
      </c>
    </row>
    <row r="52" spans="1:9">
      <c r="A52" s="64">
        <v>50</v>
      </c>
      <c r="B52" s="65">
        <v>44216</v>
      </c>
      <c r="C52" s="70" t="s">
        <v>102</v>
      </c>
      <c r="D52" s="70" t="s">
        <v>105</v>
      </c>
      <c r="E52" s="70">
        <v>6</v>
      </c>
      <c r="F52" s="70">
        <v>1.5</v>
      </c>
      <c r="G52" s="70">
        <v>1</v>
      </c>
      <c r="H52" s="68">
        <v>25000</v>
      </c>
      <c r="I52" s="68">
        <f t="shared" si="0"/>
        <v>225000</v>
      </c>
    </row>
    <row r="53" spans="1:9">
      <c r="A53" s="64">
        <v>51</v>
      </c>
      <c r="B53" s="65">
        <v>44216</v>
      </c>
      <c r="C53" s="70" t="s">
        <v>102</v>
      </c>
      <c r="D53" s="70" t="s">
        <v>106</v>
      </c>
      <c r="E53" s="70">
        <v>5</v>
      </c>
      <c r="F53" s="70">
        <v>1.5</v>
      </c>
      <c r="G53" s="70">
        <v>1</v>
      </c>
      <c r="H53" s="68">
        <v>25000</v>
      </c>
      <c r="I53" s="68">
        <f t="shared" si="0"/>
        <v>187500</v>
      </c>
    </row>
    <row r="54" spans="1:9">
      <c r="A54" s="64">
        <v>52</v>
      </c>
      <c r="B54" s="65">
        <v>44217</v>
      </c>
      <c r="C54" s="70" t="s">
        <v>30</v>
      </c>
      <c r="D54" s="70" t="s">
        <v>107</v>
      </c>
      <c r="E54" s="70">
        <v>6</v>
      </c>
      <c r="F54" s="70">
        <v>1</v>
      </c>
      <c r="G54" s="70">
        <v>1</v>
      </c>
      <c r="H54" s="68">
        <v>25000</v>
      </c>
      <c r="I54" s="68">
        <f t="shared" si="0"/>
        <v>150000</v>
      </c>
    </row>
    <row r="55" spans="1:9">
      <c r="A55" s="64">
        <v>53</v>
      </c>
      <c r="B55" s="65">
        <v>44217</v>
      </c>
      <c r="C55" s="70" t="s">
        <v>30</v>
      </c>
      <c r="D55" s="70" t="s">
        <v>108</v>
      </c>
      <c r="E55" s="70">
        <v>1.8</v>
      </c>
      <c r="F55" s="70">
        <v>0.4</v>
      </c>
      <c r="G55" s="70">
        <v>1</v>
      </c>
      <c r="H55" s="68">
        <v>25000</v>
      </c>
      <c r="I55" s="68">
        <f t="shared" si="0"/>
        <v>18000.000000000004</v>
      </c>
    </row>
    <row r="56" spans="1:9">
      <c r="A56" s="64">
        <v>54</v>
      </c>
      <c r="B56" s="65">
        <v>44217</v>
      </c>
      <c r="C56" s="70" t="s">
        <v>30</v>
      </c>
      <c r="D56" s="70" t="s">
        <v>108</v>
      </c>
      <c r="E56" s="70">
        <v>2.7</v>
      </c>
      <c r="F56" s="70">
        <v>0.75</v>
      </c>
      <c r="G56" s="70">
        <v>1</v>
      </c>
      <c r="H56" s="68">
        <v>25000</v>
      </c>
      <c r="I56" s="68">
        <f t="shared" si="0"/>
        <v>50625.000000000007</v>
      </c>
    </row>
    <row r="57" spans="1:9">
      <c r="A57" s="64">
        <v>55</v>
      </c>
      <c r="B57" s="65">
        <v>44217</v>
      </c>
      <c r="C57" s="70" t="s">
        <v>30</v>
      </c>
      <c r="D57" s="70" t="s">
        <v>109</v>
      </c>
      <c r="E57" s="70">
        <v>1.8</v>
      </c>
      <c r="F57" s="70">
        <v>0.4</v>
      </c>
      <c r="G57" s="70">
        <v>1</v>
      </c>
      <c r="H57" s="68">
        <v>25000</v>
      </c>
      <c r="I57" s="68">
        <f t="shared" si="0"/>
        <v>18000.000000000004</v>
      </c>
    </row>
    <row r="58" spans="1:9">
      <c r="A58" s="64">
        <v>56</v>
      </c>
      <c r="B58" s="65">
        <v>44217</v>
      </c>
      <c r="C58" s="70" t="s">
        <v>30</v>
      </c>
      <c r="D58" s="70" t="s">
        <v>109</v>
      </c>
      <c r="E58" s="70">
        <v>2.7</v>
      </c>
      <c r="F58" s="70">
        <v>0.75</v>
      </c>
      <c r="G58" s="70">
        <v>2</v>
      </c>
      <c r="H58" s="68">
        <v>25000</v>
      </c>
      <c r="I58" s="68">
        <f t="shared" si="0"/>
        <v>101250.00000000001</v>
      </c>
    </row>
    <row r="59" spans="1:9">
      <c r="A59" s="64">
        <v>57</v>
      </c>
      <c r="B59" s="65">
        <v>44217</v>
      </c>
      <c r="C59" s="70" t="s">
        <v>30</v>
      </c>
      <c r="D59" s="70" t="s">
        <v>110</v>
      </c>
      <c r="E59" s="70">
        <v>2.7</v>
      </c>
      <c r="F59" s="70">
        <v>0.75</v>
      </c>
      <c r="G59" s="70">
        <v>1</v>
      </c>
      <c r="H59" s="68">
        <v>25000</v>
      </c>
      <c r="I59" s="68">
        <f t="shared" si="0"/>
        <v>50625.000000000007</v>
      </c>
    </row>
    <row r="60" spans="1:9">
      <c r="A60" s="64">
        <v>58</v>
      </c>
      <c r="B60" s="65">
        <v>44217</v>
      </c>
      <c r="C60" s="70" t="s">
        <v>30</v>
      </c>
      <c r="D60" s="70" t="s">
        <v>111</v>
      </c>
      <c r="E60" s="70">
        <v>2.5</v>
      </c>
      <c r="F60" s="70">
        <v>0.5</v>
      </c>
      <c r="G60" s="70">
        <v>1</v>
      </c>
      <c r="H60" s="68">
        <v>25000</v>
      </c>
      <c r="I60" s="68">
        <f t="shared" si="0"/>
        <v>31250</v>
      </c>
    </row>
    <row r="61" spans="1:9">
      <c r="A61" s="64">
        <v>59</v>
      </c>
      <c r="B61" s="65">
        <v>44217</v>
      </c>
      <c r="C61" s="70" t="s">
        <v>30</v>
      </c>
      <c r="D61" s="70" t="s">
        <v>112</v>
      </c>
      <c r="E61" s="70">
        <v>2.7</v>
      </c>
      <c r="F61" s="70">
        <v>0.75</v>
      </c>
      <c r="G61" s="70">
        <v>1</v>
      </c>
      <c r="H61" s="68">
        <v>25000</v>
      </c>
      <c r="I61" s="68">
        <f t="shared" si="0"/>
        <v>50625.000000000007</v>
      </c>
    </row>
    <row r="62" spans="1:9">
      <c r="A62" s="64">
        <v>60</v>
      </c>
      <c r="B62" s="65">
        <v>44217</v>
      </c>
      <c r="C62" s="70" t="s">
        <v>30</v>
      </c>
      <c r="D62" s="70" t="s">
        <v>113</v>
      </c>
      <c r="E62" s="70">
        <v>3.9</v>
      </c>
      <c r="F62" s="70">
        <v>1</v>
      </c>
      <c r="G62" s="70">
        <v>1</v>
      </c>
      <c r="H62" s="68">
        <v>25000</v>
      </c>
      <c r="I62" s="68">
        <f t="shared" si="0"/>
        <v>97500</v>
      </c>
    </row>
    <row r="63" spans="1:9">
      <c r="A63" s="64">
        <v>61</v>
      </c>
      <c r="B63" s="65">
        <v>44217</v>
      </c>
      <c r="C63" s="70" t="s">
        <v>30</v>
      </c>
      <c r="D63" s="70" t="s">
        <v>114</v>
      </c>
      <c r="E63" s="70">
        <v>1.8</v>
      </c>
      <c r="F63" s="70">
        <v>0.4</v>
      </c>
      <c r="G63" s="70">
        <v>1</v>
      </c>
      <c r="H63" s="68">
        <v>25000</v>
      </c>
      <c r="I63" s="68">
        <f t="shared" si="0"/>
        <v>18000.000000000004</v>
      </c>
    </row>
    <row r="64" spans="1:9">
      <c r="A64" s="64">
        <v>62</v>
      </c>
      <c r="B64" s="65">
        <v>44217</v>
      </c>
      <c r="C64" s="70" t="s">
        <v>30</v>
      </c>
      <c r="D64" s="70" t="s">
        <v>114</v>
      </c>
      <c r="E64" s="70">
        <v>2.7</v>
      </c>
      <c r="F64" s="70">
        <v>0.75</v>
      </c>
      <c r="G64" s="70">
        <v>1</v>
      </c>
      <c r="H64" s="68">
        <v>25000</v>
      </c>
      <c r="I64" s="68">
        <f t="shared" si="0"/>
        <v>50625.000000000007</v>
      </c>
    </row>
    <row r="65" spans="1:9">
      <c r="A65" s="64">
        <v>63</v>
      </c>
      <c r="B65" s="65">
        <v>44217</v>
      </c>
      <c r="C65" s="70" t="s">
        <v>30</v>
      </c>
      <c r="D65" s="70" t="s">
        <v>115</v>
      </c>
      <c r="E65" s="70">
        <v>3.5</v>
      </c>
      <c r="F65" s="70">
        <v>1</v>
      </c>
      <c r="G65" s="70">
        <v>1</v>
      </c>
      <c r="H65" s="68">
        <v>25000</v>
      </c>
      <c r="I65" s="68">
        <f t="shared" si="0"/>
        <v>87500</v>
      </c>
    </row>
    <row r="66" spans="1:9">
      <c r="A66" s="64">
        <v>64</v>
      </c>
      <c r="B66" s="65">
        <v>44217</v>
      </c>
      <c r="C66" s="70" t="s">
        <v>30</v>
      </c>
      <c r="D66" s="70" t="s">
        <v>116</v>
      </c>
      <c r="E66" s="70">
        <v>2</v>
      </c>
      <c r="F66" s="70">
        <v>1</v>
      </c>
      <c r="G66" s="70">
        <v>1</v>
      </c>
      <c r="H66" s="68">
        <v>25000</v>
      </c>
      <c r="I66" s="68">
        <f t="shared" si="0"/>
        <v>50000</v>
      </c>
    </row>
    <row r="67" spans="1:9">
      <c r="A67" s="64">
        <v>65</v>
      </c>
      <c r="B67" s="65">
        <v>44212</v>
      </c>
      <c r="C67" s="64" t="s">
        <v>117</v>
      </c>
      <c r="D67" s="64" t="s">
        <v>118</v>
      </c>
      <c r="E67" s="64">
        <v>2.75</v>
      </c>
      <c r="F67" s="64">
        <v>0.7</v>
      </c>
      <c r="G67" s="64">
        <v>1</v>
      </c>
      <c r="H67" s="68">
        <v>25000</v>
      </c>
      <c r="I67" s="68">
        <f t="shared" si="0"/>
        <v>48124.999999999993</v>
      </c>
    </row>
    <row r="68" spans="1:9">
      <c r="A68" s="64">
        <v>66</v>
      </c>
      <c r="B68" s="65">
        <v>44212</v>
      </c>
      <c r="C68" s="64" t="s">
        <v>117</v>
      </c>
      <c r="D68" s="64" t="s">
        <v>118</v>
      </c>
      <c r="E68" s="64">
        <v>9.25</v>
      </c>
      <c r="F68" s="64">
        <v>0.3</v>
      </c>
      <c r="G68" s="64">
        <v>1</v>
      </c>
      <c r="H68" s="68">
        <v>25000</v>
      </c>
      <c r="I68" s="68">
        <f t="shared" ref="I68:I78" si="1">E68*F68*G68*H68</f>
        <v>69375</v>
      </c>
    </row>
    <row r="69" spans="1:9">
      <c r="A69" s="64">
        <v>67</v>
      </c>
      <c r="B69" s="65">
        <v>44212</v>
      </c>
      <c r="C69" s="64" t="s">
        <v>119</v>
      </c>
      <c r="D69" s="64" t="s">
        <v>120</v>
      </c>
      <c r="E69" s="64">
        <v>3</v>
      </c>
      <c r="F69" s="64">
        <v>0.5</v>
      </c>
      <c r="G69" s="64">
        <v>2</v>
      </c>
      <c r="H69" s="68">
        <v>25000</v>
      </c>
      <c r="I69" s="68">
        <f t="shared" si="1"/>
        <v>75000</v>
      </c>
    </row>
    <row r="70" spans="1:9">
      <c r="A70" s="64">
        <v>68</v>
      </c>
      <c r="B70" s="65">
        <v>44212</v>
      </c>
      <c r="C70" s="64" t="s">
        <v>119</v>
      </c>
      <c r="D70" s="64" t="s">
        <v>120</v>
      </c>
      <c r="E70" s="64">
        <v>4</v>
      </c>
      <c r="F70" s="64">
        <v>0.3</v>
      </c>
      <c r="G70" s="64">
        <v>1</v>
      </c>
      <c r="H70" s="68">
        <v>25000</v>
      </c>
      <c r="I70" s="68">
        <f t="shared" si="1"/>
        <v>30000</v>
      </c>
    </row>
    <row r="71" spans="1:9">
      <c r="A71" s="64">
        <v>69</v>
      </c>
      <c r="B71" s="65">
        <v>44212</v>
      </c>
      <c r="C71" s="64" t="s">
        <v>119</v>
      </c>
      <c r="D71" s="64" t="s">
        <v>121</v>
      </c>
      <c r="E71" s="64">
        <v>4</v>
      </c>
      <c r="F71" s="64">
        <v>0.8</v>
      </c>
      <c r="G71" s="64">
        <v>1</v>
      </c>
      <c r="H71" s="68">
        <v>25000</v>
      </c>
      <c r="I71" s="68">
        <f t="shared" si="1"/>
        <v>80000</v>
      </c>
    </row>
    <row r="72" spans="1:9">
      <c r="A72" s="64">
        <v>70</v>
      </c>
      <c r="B72" s="65">
        <v>44212</v>
      </c>
      <c r="C72" s="64" t="s">
        <v>117</v>
      </c>
      <c r="D72" s="64" t="s">
        <v>122</v>
      </c>
      <c r="E72" s="64">
        <v>3</v>
      </c>
      <c r="F72" s="64">
        <v>0.75</v>
      </c>
      <c r="G72" s="64">
        <v>1</v>
      </c>
      <c r="H72" s="68">
        <v>25000</v>
      </c>
      <c r="I72" s="68">
        <f t="shared" si="1"/>
        <v>56250</v>
      </c>
    </row>
    <row r="73" spans="1:9">
      <c r="A73" s="64">
        <v>71</v>
      </c>
      <c r="B73" s="65">
        <v>44212</v>
      </c>
      <c r="C73" s="71" t="s">
        <v>119</v>
      </c>
      <c r="D73" s="71" t="s">
        <v>123</v>
      </c>
      <c r="E73" s="71">
        <v>4</v>
      </c>
      <c r="F73" s="71">
        <v>0.4</v>
      </c>
      <c r="G73" s="71">
        <v>1</v>
      </c>
      <c r="H73" s="68">
        <v>25000</v>
      </c>
      <c r="I73" s="68">
        <f t="shared" si="1"/>
        <v>40000</v>
      </c>
    </row>
    <row r="74" spans="1:9">
      <c r="A74" s="64">
        <v>72</v>
      </c>
      <c r="B74" s="65">
        <v>44212</v>
      </c>
      <c r="C74" s="71" t="s">
        <v>119</v>
      </c>
      <c r="D74" s="71" t="s">
        <v>124</v>
      </c>
      <c r="E74" s="71">
        <v>3</v>
      </c>
      <c r="F74" s="71">
        <v>1</v>
      </c>
      <c r="G74" s="71">
        <v>1</v>
      </c>
      <c r="H74" s="68">
        <v>25000</v>
      </c>
      <c r="I74" s="68">
        <f t="shared" si="1"/>
        <v>75000</v>
      </c>
    </row>
    <row r="75" spans="1:9">
      <c r="A75" s="64">
        <v>73</v>
      </c>
      <c r="B75" s="65">
        <v>44212</v>
      </c>
      <c r="C75" s="71" t="s">
        <v>117</v>
      </c>
      <c r="D75" s="71" t="s">
        <v>125</v>
      </c>
      <c r="E75" s="71">
        <v>4</v>
      </c>
      <c r="F75" s="71">
        <v>1</v>
      </c>
      <c r="G75" s="71">
        <v>1</v>
      </c>
      <c r="H75" s="68">
        <v>25000</v>
      </c>
      <c r="I75" s="68">
        <f t="shared" si="1"/>
        <v>100000</v>
      </c>
    </row>
    <row r="76" spans="1:9">
      <c r="A76" s="64">
        <v>74</v>
      </c>
      <c r="B76" s="65">
        <v>44212</v>
      </c>
      <c r="C76" s="71" t="s">
        <v>119</v>
      </c>
      <c r="D76" s="71" t="s">
        <v>126</v>
      </c>
      <c r="E76" s="71">
        <v>5</v>
      </c>
      <c r="F76" s="71">
        <v>1</v>
      </c>
      <c r="G76" s="71">
        <v>1</v>
      </c>
      <c r="H76" s="68">
        <v>25000</v>
      </c>
      <c r="I76" s="68">
        <f t="shared" si="1"/>
        <v>125000</v>
      </c>
    </row>
    <row r="77" spans="1:9">
      <c r="A77" s="64">
        <v>75</v>
      </c>
      <c r="B77" s="65">
        <v>44219</v>
      </c>
      <c r="C77" s="71" t="s">
        <v>43</v>
      </c>
      <c r="D77" s="71" t="s">
        <v>127</v>
      </c>
      <c r="E77" s="71">
        <v>3</v>
      </c>
      <c r="F77" s="71">
        <v>2.5</v>
      </c>
      <c r="G77" s="71">
        <v>1</v>
      </c>
      <c r="H77" s="68">
        <v>25000</v>
      </c>
      <c r="I77" s="68">
        <f t="shared" si="1"/>
        <v>187500</v>
      </c>
    </row>
    <row r="78" spans="1:9">
      <c r="A78" s="64">
        <v>76</v>
      </c>
      <c r="B78" s="72"/>
      <c r="C78" s="117" t="s">
        <v>132</v>
      </c>
      <c r="D78" s="117" t="s">
        <v>133</v>
      </c>
      <c r="E78" s="117">
        <v>6</v>
      </c>
      <c r="F78" s="117">
        <v>1.2</v>
      </c>
      <c r="G78" s="117">
        <v>1</v>
      </c>
      <c r="H78" s="68">
        <v>25000</v>
      </c>
      <c r="I78" s="68">
        <f t="shared" si="1"/>
        <v>179999.99999999997</v>
      </c>
    </row>
    <row r="79" spans="1:9">
      <c r="A79" s="64">
        <v>77</v>
      </c>
      <c r="B79" s="72"/>
      <c r="C79" s="117" t="s">
        <v>134</v>
      </c>
      <c r="D79" s="117" t="s">
        <v>135</v>
      </c>
      <c r="E79" s="117">
        <v>4</v>
      </c>
      <c r="F79" s="117">
        <v>1.4</v>
      </c>
      <c r="G79" s="117">
        <v>1</v>
      </c>
      <c r="H79" s="68">
        <v>25000</v>
      </c>
      <c r="I79" s="68">
        <f t="shared" ref="I79:I142" si="2">E79*F79*G79*H79</f>
        <v>140000</v>
      </c>
    </row>
    <row r="80" spans="1:9">
      <c r="A80" s="64">
        <v>78</v>
      </c>
      <c r="B80" s="118"/>
      <c r="C80" s="117" t="s">
        <v>134</v>
      </c>
      <c r="D80" s="117" t="s">
        <v>136</v>
      </c>
      <c r="E80" s="117">
        <v>2.8</v>
      </c>
      <c r="F80" s="117">
        <v>3.5</v>
      </c>
      <c r="G80" s="117">
        <v>1</v>
      </c>
      <c r="H80" s="68">
        <v>25000</v>
      </c>
      <c r="I80" s="68">
        <f t="shared" si="2"/>
        <v>244999.99999999997</v>
      </c>
    </row>
    <row r="81" spans="1:9">
      <c r="A81" s="64">
        <v>79</v>
      </c>
      <c r="B81" s="118"/>
      <c r="C81" s="117" t="s">
        <v>134</v>
      </c>
      <c r="D81" s="117" t="s">
        <v>137</v>
      </c>
      <c r="E81" s="117">
        <v>2.8</v>
      </c>
      <c r="F81" s="117">
        <v>3.5</v>
      </c>
      <c r="G81" s="117">
        <v>1</v>
      </c>
      <c r="H81" s="68">
        <v>25000</v>
      </c>
      <c r="I81" s="68">
        <f t="shared" si="2"/>
        <v>244999.99999999997</v>
      </c>
    </row>
    <row r="82" spans="1:9">
      <c r="A82" s="64">
        <v>80</v>
      </c>
      <c r="B82" s="118"/>
      <c r="C82" s="117" t="s">
        <v>134</v>
      </c>
      <c r="D82" s="117" t="s">
        <v>138</v>
      </c>
      <c r="E82" s="117">
        <v>2.8</v>
      </c>
      <c r="F82" s="117">
        <v>3.5</v>
      </c>
      <c r="G82" s="117">
        <v>1</v>
      </c>
      <c r="H82" s="68">
        <v>25000</v>
      </c>
      <c r="I82" s="68">
        <f t="shared" si="2"/>
        <v>244999.99999999997</v>
      </c>
    </row>
    <row r="83" spans="1:9">
      <c r="A83" s="64">
        <v>81</v>
      </c>
      <c r="B83" s="118"/>
      <c r="C83" s="117" t="s">
        <v>134</v>
      </c>
      <c r="D83" s="117" t="s">
        <v>139</v>
      </c>
      <c r="E83" s="117">
        <v>2.9</v>
      </c>
      <c r="F83" s="117">
        <v>1.5</v>
      </c>
      <c r="G83" s="117">
        <v>1</v>
      </c>
      <c r="H83" s="68">
        <v>25000</v>
      </c>
      <c r="I83" s="68">
        <f t="shared" si="2"/>
        <v>108749.99999999999</v>
      </c>
    </row>
    <row r="84" spans="1:9">
      <c r="A84" s="64">
        <v>82</v>
      </c>
      <c r="B84" s="118"/>
      <c r="C84" s="117" t="s">
        <v>134</v>
      </c>
      <c r="D84" s="117" t="s">
        <v>140</v>
      </c>
      <c r="E84" s="117">
        <v>2.9</v>
      </c>
      <c r="F84" s="117">
        <v>3.5</v>
      </c>
      <c r="G84" s="117">
        <v>1</v>
      </c>
      <c r="H84" s="68">
        <v>25000</v>
      </c>
      <c r="I84" s="68">
        <f t="shared" si="2"/>
        <v>253750</v>
      </c>
    </row>
    <row r="85" spans="1:9">
      <c r="A85" s="64">
        <v>83</v>
      </c>
      <c r="B85" s="118"/>
      <c r="C85" s="117" t="s">
        <v>141</v>
      </c>
      <c r="D85" s="117" t="s">
        <v>142</v>
      </c>
      <c r="E85" s="117">
        <v>2.5</v>
      </c>
      <c r="F85" s="117">
        <v>1</v>
      </c>
      <c r="G85" s="117">
        <v>1</v>
      </c>
      <c r="H85" s="68">
        <v>25000</v>
      </c>
      <c r="I85" s="68">
        <f t="shared" si="2"/>
        <v>62500</v>
      </c>
    </row>
    <row r="86" spans="1:9">
      <c r="A86" s="64">
        <v>84</v>
      </c>
      <c r="B86" s="118"/>
      <c r="C86" s="117" t="s">
        <v>141</v>
      </c>
      <c r="D86" s="117" t="s">
        <v>143</v>
      </c>
      <c r="E86" s="117">
        <v>3</v>
      </c>
      <c r="F86" s="117">
        <v>1.2</v>
      </c>
      <c r="G86" s="117">
        <v>1</v>
      </c>
      <c r="H86" s="68">
        <v>25000</v>
      </c>
      <c r="I86" s="68">
        <f t="shared" si="2"/>
        <v>89999.999999999985</v>
      </c>
    </row>
    <row r="87" spans="1:9">
      <c r="A87" s="64">
        <v>85</v>
      </c>
      <c r="B87" s="118"/>
      <c r="C87" s="117" t="s">
        <v>144</v>
      </c>
      <c r="D87" s="117" t="s">
        <v>145</v>
      </c>
      <c r="E87" s="117">
        <v>2</v>
      </c>
      <c r="F87" s="117">
        <v>1</v>
      </c>
      <c r="G87" s="117">
        <v>1</v>
      </c>
      <c r="H87" s="68">
        <v>25000</v>
      </c>
      <c r="I87" s="68">
        <f t="shared" si="2"/>
        <v>50000</v>
      </c>
    </row>
    <row r="88" spans="1:9">
      <c r="A88" s="64">
        <v>86</v>
      </c>
      <c r="B88" s="118"/>
      <c r="C88" s="117" t="s">
        <v>144</v>
      </c>
      <c r="D88" s="117" t="s">
        <v>146</v>
      </c>
      <c r="E88" s="117">
        <v>3</v>
      </c>
      <c r="F88" s="117">
        <v>1.4</v>
      </c>
      <c r="G88" s="117">
        <v>1</v>
      </c>
      <c r="H88" s="68">
        <v>25000</v>
      </c>
      <c r="I88" s="68">
        <f t="shared" si="2"/>
        <v>104999.99999999999</v>
      </c>
    </row>
    <row r="89" spans="1:9">
      <c r="A89" s="64">
        <v>87</v>
      </c>
      <c r="B89" s="118"/>
      <c r="C89" s="117" t="s">
        <v>144</v>
      </c>
      <c r="D89" s="117" t="s">
        <v>147</v>
      </c>
      <c r="E89" s="117">
        <v>4.5</v>
      </c>
      <c r="F89" s="117">
        <v>1</v>
      </c>
      <c r="G89" s="117">
        <v>1</v>
      </c>
      <c r="H89" s="68">
        <v>25000</v>
      </c>
      <c r="I89" s="68">
        <f t="shared" si="2"/>
        <v>112500</v>
      </c>
    </row>
    <row r="90" spans="1:9">
      <c r="A90" s="64">
        <v>88</v>
      </c>
      <c r="B90" s="118"/>
      <c r="C90" s="117" t="s">
        <v>144</v>
      </c>
      <c r="D90" s="117" t="s">
        <v>147</v>
      </c>
      <c r="E90" s="117">
        <v>3.3</v>
      </c>
      <c r="F90" s="117">
        <v>1.5</v>
      </c>
      <c r="G90" s="117">
        <v>1</v>
      </c>
      <c r="H90" s="68">
        <v>25000</v>
      </c>
      <c r="I90" s="68">
        <f t="shared" si="2"/>
        <v>123749.99999999999</v>
      </c>
    </row>
    <row r="91" spans="1:9">
      <c r="A91" s="64">
        <v>89</v>
      </c>
      <c r="B91" s="118"/>
      <c r="C91" s="117" t="s">
        <v>144</v>
      </c>
      <c r="D91" s="117" t="s">
        <v>148</v>
      </c>
      <c r="E91" s="117">
        <v>0.8</v>
      </c>
      <c r="F91" s="117">
        <v>1</v>
      </c>
      <c r="G91" s="117">
        <v>1</v>
      </c>
      <c r="H91" s="68">
        <v>25000</v>
      </c>
      <c r="I91" s="68">
        <f t="shared" si="2"/>
        <v>20000</v>
      </c>
    </row>
    <row r="92" spans="1:9">
      <c r="A92" s="64">
        <v>90</v>
      </c>
      <c r="B92" s="118"/>
      <c r="C92" s="117" t="s">
        <v>144</v>
      </c>
      <c r="D92" s="117" t="s">
        <v>148</v>
      </c>
      <c r="E92" s="117">
        <v>1.5</v>
      </c>
      <c r="F92" s="117">
        <v>1</v>
      </c>
      <c r="G92" s="117">
        <v>1</v>
      </c>
      <c r="H92" s="68">
        <v>25000</v>
      </c>
      <c r="I92" s="68">
        <f t="shared" si="2"/>
        <v>37500</v>
      </c>
    </row>
    <row r="93" spans="1:9">
      <c r="A93" s="64">
        <v>91</v>
      </c>
      <c r="B93" s="118"/>
      <c r="C93" s="117" t="s">
        <v>144</v>
      </c>
      <c r="D93" s="117" t="s">
        <v>149</v>
      </c>
      <c r="E93" s="117">
        <v>3</v>
      </c>
      <c r="F93" s="117">
        <v>0.7</v>
      </c>
      <c r="G93" s="117">
        <v>1</v>
      </c>
      <c r="H93" s="68">
        <v>25000</v>
      </c>
      <c r="I93" s="68">
        <f t="shared" si="2"/>
        <v>52499.999999999993</v>
      </c>
    </row>
    <row r="94" spans="1:9">
      <c r="A94" s="64">
        <v>92</v>
      </c>
      <c r="B94" s="118"/>
      <c r="C94" s="117" t="s">
        <v>144</v>
      </c>
      <c r="D94" s="117" t="s">
        <v>149</v>
      </c>
      <c r="E94" s="117">
        <v>3</v>
      </c>
      <c r="F94" s="117">
        <v>1.7</v>
      </c>
      <c r="G94" s="117">
        <v>1</v>
      </c>
      <c r="H94" s="68">
        <v>25000</v>
      </c>
      <c r="I94" s="68">
        <f t="shared" si="2"/>
        <v>127499.99999999999</v>
      </c>
    </row>
    <row r="95" spans="1:9">
      <c r="A95" s="64">
        <v>93</v>
      </c>
      <c r="B95" s="118"/>
      <c r="C95" s="117" t="s">
        <v>144</v>
      </c>
      <c r="D95" s="117" t="s">
        <v>149</v>
      </c>
      <c r="E95" s="117">
        <v>2.1</v>
      </c>
      <c r="F95" s="117">
        <v>0.9</v>
      </c>
      <c r="G95" s="117">
        <v>1</v>
      </c>
      <c r="H95" s="68">
        <v>25000</v>
      </c>
      <c r="I95" s="68">
        <f t="shared" si="2"/>
        <v>47250</v>
      </c>
    </row>
    <row r="96" spans="1:9">
      <c r="A96" s="64">
        <v>94</v>
      </c>
      <c r="B96" s="118"/>
      <c r="C96" s="117" t="s">
        <v>144</v>
      </c>
      <c r="D96" s="117" t="s">
        <v>150</v>
      </c>
      <c r="E96" s="117">
        <v>2</v>
      </c>
      <c r="F96" s="117">
        <v>0.6</v>
      </c>
      <c r="G96" s="117">
        <v>1</v>
      </c>
      <c r="H96" s="68">
        <v>25000</v>
      </c>
      <c r="I96" s="68">
        <f t="shared" si="2"/>
        <v>30000</v>
      </c>
    </row>
    <row r="97" spans="1:9">
      <c r="A97" s="64">
        <v>95</v>
      </c>
      <c r="B97" s="118"/>
      <c r="C97" s="117" t="s">
        <v>144</v>
      </c>
      <c r="D97" s="117" t="s">
        <v>151</v>
      </c>
      <c r="E97" s="117">
        <v>3.5</v>
      </c>
      <c r="F97" s="117">
        <v>0.9</v>
      </c>
      <c r="G97" s="117">
        <v>1</v>
      </c>
      <c r="H97" s="68">
        <v>25000</v>
      </c>
      <c r="I97" s="68">
        <f t="shared" si="2"/>
        <v>78750</v>
      </c>
    </row>
    <row r="98" spans="1:9">
      <c r="A98" s="64">
        <v>96</v>
      </c>
      <c r="B98" s="118"/>
      <c r="C98" s="117" t="s">
        <v>144</v>
      </c>
      <c r="D98" s="117" t="s">
        <v>152</v>
      </c>
      <c r="E98" s="117">
        <v>4.5</v>
      </c>
      <c r="F98" s="117">
        <v>2</v>
      </c>
      <c r="G98" s="117">
        <v>1</v>
      </c>
      <c r="H98" s="68">
        <v>25000</v>
      </c>
      <c r="I98" s="68">
        <f t="shared" si="2"/>
        <v>225000</v>
      </c>
    </row>
    <row r="99" spans="1:9">
      <c r="A99" s="64">
        <v>97</v>
      </c>
      <c r="B99" s="118"/>
      <c r="C99" s="117" t="s">
        <v>144</v>
      </c>
      <c r="D99" s="117" t="s">
        <v>153</v>
      </c>
      <c r="E99" s="117">
        <v>4</v>
      </c>
      <c r="F99" s="117">
        <v>1</v>
      </c>
      <c r="G99" s="117">
        <v>1</v>
      </c>
      <c r="H99" s="68">
        <v>25000</v>
      </c>
      <c r="I99" s="68">
        <f t="shared" si="2"/>
        <v>100000</v>
      </c>
    </row>
    <row r="100" spans="1:9">
      <c r="A100" s="64">
        <v>98</v>
      </c>
      <c r="B100" s="118"/>
      <c r="C100" s="117" t="s">
        <v>154</v>
      </c>
      <c r="D100" s="117" t="s">
        <v>155</v>
      </c>
      <c r="E100" s="117">
        <v>2.7</v>
      </c>
      <c r="F100" s="117">
        <v>0.6</v>
      </c>
      <c r="G100" s="117">
        <v>1</v>
      </c>
      <c r="H100" s="68">
        <v>25000</v>
      </c>
      <c r="I100" s="68">
        <f t="shared" si="2"/>
        <v>40500</v>
      </c>
    </row>
    <row r="101" spans="1:9">
      <c r="A101" s="64">
        <v>99</v>
      </c>
      <c r="B101" s="118"/>
      <c r="C101" s="117" t="s">
        <v>154</v>
      </c>
      <c r="D101" s="117" t="s">
        <v>155</v>
      </c>
      <c r="E101" s="117">
        <v>1.9</v>
      </c>
      <c r="F101" s="117">
        <v>0.6</v>
      </c>
      <c r="G101" s="117">
        <v>1</v>
      </c>
      <c r="H101" s="68">
        <v>25000</v>
      </c>
      <c r="I101" s="68">
        <f t="shared" si="2"/>
        <v>28499.999999999996</v>
      </c>
    </row>
    <row r="102" spans="1:9">
      <c r="A102" s="64">
        <v>100</v>
      </c>
      <c r="B102" s="118"/>
      <c r="C102" s="117" t="s">
        <v>154</v>
      </c>
      <c r="D102" s="117" t="s">
        <v>155</v>
      </c>
      <c r="E102" s="117">
        <v>1.4</v>
      </c>
      <c r="F102" s="117">
        <v>0.6</v>
      </c>
      <c r="G102" s="117">
        <v>1</v>
      </c>
      <c r="H102" s="68">
        <v>25000</v>
      </c>
      <c r="I102" s="68">
        <f t="shared" si="2"/>
        <v>21000</v>
      </c>
    </row>
    <row r="103" spans="1:9">
      <c r="A103" s="64">
        <v>101</v>
      </c>
      <c r="B103" s="118"/>
      <c r="C103" s="117" t="s">
        <v>154</v>
      </c>
      <c r="D103" s="117" t="s">
        <v>155</v>
      </c>
      <c r="E103" s="117">
        <v>1.75</v>
      </c>
      <c r="F103" s="117">
        <v>0.6</v>
      </c>
      <c r="G103" s="117">
        <v>1</v>
      </c>
      <c r="H103" s="68">
        <v>25000</v>
      </c>
      <c r="I103" s="68">
        <f t="shared" si="2"/>
        <v>26250</v>
      </c>
    </row>
    <row r="104" spans="1:9">
      <c r="A104" s="64">
        <v>102</v>
      </c>
      <c r="B104" s="118"/>
      <c r="C104" s="117" t="s">
        <v>154</v>
      </c>
      <c r="D104" s="117" t="s">
        <v>156</v>
      </c>
      <c r="E104" s="117">
        <v>3.5</v>
      </c>
      <c r="F104" s="117">
        <v>0.6</v>
      </c>
      <c r="G104" s="117">
        <v>1</v>
      </c>
      <c r="H104" s="68">
        <v>25000</v>
      </c>
      <c r="I104" s="68">
        <f t="shared" si="2"/>
        <v>52500</v>
      </c>
    </row>
    <row r="105" spans="1:9">
      <c r="A105" s="64">
        <v>103</v>
      </c>
      <c r="B105" s="118"/>
      <c r="C105" s="117" t="s">
        <v>157</v>
      </c>
      <c r="D105" s="117" t="s">
        <v>158</v>
      </c>
      <c r="E105" s="117">
        <v>2.4</v>
      </c>
      <c r="F105" s="117">
        <v>0.8</v>
      </c>
      <c r="G105" s="117">
        <v>1</v>
      </c>
      <c r="H105" s="68">
        <v>25000</v>
      </c>
      <c r="I105" s="68">
        <f t="shared" si="2"/>
        <v>48000</v>
      </c>
    </row>
    <row r="106" spans="1:9">
      <c r="A106" s="64">
        <v>104</v>
      </c>
      <c r="B106" s="118"/>
      <c r="C106" s="117" t="s">
        <v>157</v>
      </c>
      <c r="D106" s="117" t="s">
        <v>159</v>
      </c>
      <c r="E106" s="117">
        <v>2.4</v>
      </c>
      <c r="F106" s="117">
        <v>0.8</v>
      </c>
      <c r="G106" s="117">
        <v>1</v>
      </c>
      <c r="H106" s="68">
        <v>25000</v>
      </c>
      <c r="I106" s="68">
        <f t="shared" si="2"/>
        <v>48000</v>
      </c>
    </row>
    <row r="107" spans="1:9">
      <c r="A107" s="64">
        <v>105</v>
      </c>
      <c r="B107" s="118"/>
      <c r="C107" s="117" t="s">
        <v>157</v>
      </c>
      <c r="D107" s="117" t="s">
        <v>160</v>
      </c>
      <c r="E107" s="117">
        <v>4</v>
      </c>
      <c r="F107" s="117">
        <v>0.9</v>
      </c>
      <c r="G107" s="117">
        <v>1</v>
      </c>
      <c r="H107" s="68">
        <v>25000</v>
      </c>
      <c r="I107" s="68">
        <f t="shared" si="2"/>
        <v>90000</v>
      </c>
    </row>
    <row r="108" spans="1:9">
      <c r="A108" s="64">
        <v>106</v>
      </c>
      <c r="B108" s="118"/>
      <c r="C108" s="117" t="s">
        <v>157</v>
      </c>
      <c r="D108" s="117" t="s">
        <v>161</v>
      </c>
      <c r="E108" s="117">
        <v>2.2000000000000002</v>
      </c>
      <c r="F108" s="117">
        <v>1</v>
      </c>
      <c r="G108" s="117">
        <v>1</v>
      </c>
      <c r="H108" s="68">
        <v>25000</v>
      </c>
      <c r="I108" s="68">
        <f t="shared" si="2"/>
        <v>55000.000000000007</v>
      </c>
    </row>
    <row r="109" spans="1:9">
      <c r="A109" s="64">
        <v>107</v>
      </c>
      <c r="B109" s="118"/>
      <c r="C109" s="117" t="s">
        <v>157</v>
      </c>
      <c r="D109" s="117" t="s">
        <v>162</v>
      </c>
      <c r="E109" s="117">
        <v>4</v>
      </c>
      <c r="F109" s="117">
        <v>1.2</v>
      </c>
      <c r="G109" s="117">
        <v>1</v>
      </c>
      <c r="H109" s="68">
        <v>25000</v>
      </c>
      <c r="I109" s="68">
        <f t="shared" si="2"/>
        <v>120000</v>
      </c>
    </row>
    <row r="110" spans="1:9">
      <c r="A110" s="64">
        <v>108</v>
      </c>
      <c r="B110" s="118"/>
      <c r="C110" s="117" t="s">
        <v>157</v>
      </c>
      <c r="D110" s="117" t="s">
        <v>162</v>
      </c>
      <c r="E110" s="117">
        <v>2.4</v>
      </c>
      <c r="F110" s="117">
        <v>1.2</v>
      </c>
      <c r="G110" s="117">
        <v>1</v>
      </c>
      <c r="H110" s="68">
        <v>25000</v>
      </c>
      <c r="I110" s="68">
        <f t="shared" si="2"/>
        <v>72000</v>
      </c>
    </row>
    <row r="111" spans="1:9">
      <c r="A111" s="64">
        <v>109</v>
      </c>
      <c r="B111" s="118"/>
      <c r="C111" s="117" t="s">
        <v>157</v>
      </c>
      <c r="D111" s="117" t="s">
        <v>163</v>
      </c>
      <c r="E111" s="117">
        <v>0.7</v>
      </c>
      <c r="F111" s="117">
        <v>0.5</v>
      </c>
      <c r="G111" s="117">
        <v>4</v>
      </c>
      <c r="H111" s="68">
        <v>25000</v>
      </c>
      <c r="I111" s="68">
        <f t="shared" si="2"/>
        <v>35000</v>
      </c>
    </row>
    <row r="112" spans="1:9">
      <c r="A112" s="64">
        <v>110</v>
      </c>
      <c r="B112" s="118"/>
      <c r="C112" s="117" t="s">
        <v>157</v>
      </c>
      <c r="D112" s="117" t="s">
        <v>164</v>
      </c>
      <c r="E112" s="117">
        <v>2</v>
      </c>
      <c r="F112" s="117">
        <v>0.7</v>
      </c>
      <c r="G112" s="117">
        <v>2</v>
      </c>
      <c r="H112" s="68">
        <v>25000</v>
      </c>
      <c r="I112" s="68">
        <f t="shared" si="2"/>
        <v>70000</v>
      </c>
    </row>
    <row r="113" spans="1:9">
      <c r="A113" s="64">
        <v>111</v>
      </c>
      <c r="B113" s="118"/>
      <c r="C113" s="117" t="s">
        <v>157</v>
      </c>
      <c r="D113" s="117" t="s">
        <v>165</v>
      </c>
      <c r="E113" s="117">
        <v>3</v>
      </c>
      <c r="F113" s="117">
        <v>0.8</v>
      </c>
      <c r="G113" s="117">
        <v>1</v>
      </c>
      <c r="H113" s="68">
        <v>25000</v>
      </c>
      <c r="I113" s="68">
        <f t="shared" si="2"/>
        <v>60000.000000000007</v>
      </c>
    </row>
    <row r="114" spans="1:9">
      <c r="A114" s="64">
        <v>112</v>
      </c>
      <c r="B114" s="118"/>
      <c r="C114" s="117" t="s">
        <v>157</v>
      </c>
      <c r="D114" s="117" t="s">
        <v>165</v>
      </c>
      <c r="E114" s="117">
        <v>2.4</v>
      </c>
      <c r="F114" s="117">
        <v>1</v>
      </c>
      <c r="G114" s="117">
        <v>1</v>
      </c>
      <c r="H114" s="68">
        <v>25000</v>
      </c>
      <c r="I114" s="68">
        <f t="shared" si="2"/>
        <v>60000</v>
      </c>
    </row>
    <row r="115" spans="1:9">
      <c r="A115" s="64">
        <v>113</v>
      </c>
      <c r="B115" s="118"/>
      <c r="C115" s="117" t="s">
        <v>157</v>
      </c>
      <c r="D115" s="117" t="s">
        <v>166</v>
      </c>
      <c r="E115" s="117">
        <v>3</v>
      </c>
      <c r="F115" s="117">
        <v>0.8</v>
      </c>
      <c r="G115" s="117">
        <v>1</v>
      </c>
      <c r="H115" s="68">
        <v>25000</v>
      </c>
      <c r="I115" s="68">
        <f t="shared" si="2"/>
        <v>60000.000000000007</v>
      </c>
    </row>
    <row r="116" spans="1:9">
      <c r="A116" s="64">
        <v>114</v>
      </c>
      <c r="B116" s="118"/>
      <c r="C116" s="117" t="s">
        <v>157</v>
      </c>
      <c r="D116" s="117" t="s">
        <v>167</v>
      </c>
      <c r="E116" s="117">
        <v>3</v>
      </c>
      <c r="F116" s="117">
        <v>0.8</v>
      </c>
      <c r="G116" s="117">
        <v>1</v>
      </c>
      <c r="H116" s="68">
        <v>25000</v>
      </c>
      <c r="I116" s="68">
        <f t="shared" si="2"/>
        <v>60000.000000000007</v>
      </c>
    </row>
    <row r="117" spans="1:9">
      <c r="A117" s="64">
        <v>115</v>
      </c>
      <c r="B117" s="118"/>
      <c r="C117" s="117" t="s">
        <v>157</v>
      </c>
      <c r="D117" s="117" t="s">
        <v>167</v>
      </c>
      <c r="E117" s="117">
        <v>2.8</v>
      </c>
      <c r="F117" s="117">
        <v>0.8</v>
      </c>
      <c r="G117" s="117">
        <v>1</v>
      </c>
      <c r="H117" s="68">
        <v>25000</v>
      </c>
      <c r="I117" s="68">
        <f t="shared" si="2"/>
        <v>55999.999999999993</v>
      </c>
    </row>
    <row r="118" spans="1:9">
      <c r="A118" s="64">
        <v>116</v>
      </c>
      <c r="B118" s="118"/>
      <c r="C118" s="117" t="s">
        <v>157</v>
      </c>
      <c r="D118" s="117" t="s">
        <v>168</v>
      </c>
      <c r="E118" s="117">
        <v>2.2999999999999998</v>
      </c>
      <c r="F118" s="117">
        <v>0.5</v>
      </c>
      <c r="G118" s="117">
        <v>1</v>
      </c>
      <c r="H118" s="68">
        <v>25000</v>
      </c>
      <c r="I118" s="68">
        <f t="shared" si="2"/>
        <v>28749.999999999996</v>
      </c>
    </row>
    <row r="119" spans="1:9">
      <c r="A119" s="64">
        <v>117</v>
      </c>
      <c r="B119" s="118"/>
      <c r="C119" s="117" t="s">
        <v>157</v>
      </c>
      <c r="D119" s="117" t="s">
        <v>169</v>
      </c>
      <c r="E119" s="117">
        <v>3.2</v>
      </c>
      <c r="F119" s="117">
        <v>0.8</v>
      </c>
      <c r="G119" s="117">
        <v>1</v>
      </c>
      <c r="H119" s="68">
        <v>25000</v>
      </c>
      <c r="I119" s="68">
        <f t="shared" si="2"/>
        <v>64000.000000000015</v>
      </c>
    </row>
    <row r="120" spans="1:9">
      <c r="A120" s="64">
        <v>118</v>
      </c>
      <c r="B120" s="118"/>
      <c r="C120" s="117" t="s">
        <v>157</v>
      </c>
      <c r="D120" s="117" t="s">
        <v>170</v>
      </c>
      <c r="E120" s="117">
        <v>5</v>
      </c>
      <c r="F120" s="117">
        <v>1.1000000000000001</v>
      </c>
      <c r="G120" s="117">
        <v>1</v>
      </c>
      <c r="H120" s="68">
        <v>25000</v>
      </c>
      <c r="I120" s="68">
        <f t="shared" si="2"/>
        <v>137500</v>
      </c>
    </row>
    <row r="121" spans="1:9">
      <c r="A121" s="64">
        <v>119</v>
      </c>
      <c r="B121" s="118"/>
      <c r="C121" s="117" t="s">
        <v>157</v>
      </c>
      <c r="D121" s="117" t="s">
        <v>171</v>
      </c>
      <c r="E121" s="117">
        <v>2.5</v>
      </c>
      <c r="F121" s="117">
        <v>0.8</v>
      </c>
      <c r="G121" s="117">
        <v>1</v>
      </c>
      <c r="H121" s="68">
        <v>25000</v>
      </c>
      <c r="I121" s="68">
        <f t="shared" si="2"/>
        <v>50000</v>
      </c>
    </row>
    <row r="122" spans="1:9">
      <c r="A122" s="64">
        <v>120</v>
      </c>
      <c r="B122" s="118"/>
      <c r="C122" s="117" t="s">
        <v>157</v>
      </c>
      <c r="D122" s="117" t="s">
        <v>172</v>
      </c>
      <c r="E122" s="117">
        <v>4</v>
      </c>
      <c r="F122" s="117">
        <v>1.3</v>
      </c>
      <c r="G122" s="117">
        <v>1</v>
      </c>
      <c r="H122" s="68">
        <v>25000</v>
      </c>
      <c r="I122" s="68">
        <f t="shared" si="2"/>
        <v>130000</v>
      </c>
    </row>
    <row r="123" spans="1:9">
      <c r="A123" s="64">
        <v>121</v>
      </c>
      <c r="B123" s="118"/>
      <c r="C123" s="117" t="s">
        <v>157</v>
      </c>
      <c r="D123" s="117" t="s">
        <v>173</v>
      </c>
      <c r="E123" s="117">
        <v>6</v>
      </c>
      <c r="F123" s="117">
        <v>1</v>
      </c>
      <c r="G123" s="117">
        <v>1</v>
      </c>
      <c r="H123" s="68">
        <v>25000</v>
      </c>
      <c r="I123" s="68">
        <f t="shared" si="2"/>
        <v>150000</v>
      </c>
    </row>
    <row r="124" spans="1:9">
      <c r="A124" s="64">
        <v>122</v>
      </c>
      <c r="B124" s="118"/>
      <c r="C124" s="117" t="s">
        <v>157</v>
      </c>
      <c r="D124" s="117" t="s">
        <v>174</v>
      </c>
      <c r="E124" s="117">
        <v>3</v>
      </c>
      <c r="F124" s="117">
        <v>1</v>
      </c>
      <c r="G124" s="117">
        <v>1</v>
      </c>
      <c r="H124" s="68">
        <v>25000</v>
      </c>
      <c r="I124" s="68">
        <f t="shared" si="2"/>
        <v>75000</v>
      </c>
    </row>
    <row r="125" spans="1:9">
      <c r="A125" s="64">
        <v>123</v>
      </c>
      <c r="B125" s="118"/>
      <c r="C125" s="117" t="s">
        <v>157</v>
      </c>
      <c r="D125" s="117" t="s">
        <v>175</v>
      </c>
      <c r="E125" s="117">
        <v>2.1</v>
      </c>
      <c r="F125" s="117">
        <v>1</v>
      </c>
      <c r="G125" s="117">
        <v>1</v>
      </c>
      <c r="H125" s="68">
        <v>25000</v>
      </c>
      <c r="I125" s="68">
        <f t="shared" si="2"/>
        <v>52500</v>
      </c>
    </row>
    <row r="126" spans="1:9">
      <c r="A126" s="64">
        <v>124</v>
      </c>
      <c r="B126" s="118"/>
      <c r="C126" s="117" t="s">
        <v>176</v>
      </c>
      <c r="D126" s="117" t="s">
        <v>177</v>
      </c>
      <c r="E126" s="117">
        <v>4</v>
      </c>
      <c r="F126" s="117">
        <v>1</v>
      </c>
      <c r="G126" s="117">
        <v>1</v>
      </c>
      <c r="H126" s="68">
        <v>25000</v>
      </c>
      <c r="I126" s="68">
        <f t="shared" si="2"/>
        <v>100000</v>
      </c>
    </row>
    <row r="127" spans="1:9">
      <c r="A127" s="64">
        <v>125</v>
      </c>
      <c r="B127" s="118"/>
      <c r="C127" s="117" t="s">
        <v>176</v>
      </c>
      <c r="D127" s="117" t="s">
        <v>178</v>
      </c>
      <c r="E127" s="117">
        <v>1.9</v>
      </c>
      <c r="F127" s="117">
        <v>0.6</v>
      </c>
      <c r="G127" s="117">
        <v>1</v>
      </c>
      <c r="H127" s="68">
        <v>25000</v>
      </c>
      <c r="I127" s="68">
        <f t="shared" si="2"/>
        <v>28499.999999999996</v>
      </c>
    </row>
    <row r="128" spans="1:9">
      <c r="A128" s="64">
        <v>126</v>
      </c>
      <c r="B128" s="118"/>
      <c r="C128" s="117" t="s">
        <v>176</v>
      </c>
      <c r="D128" s="117" t="s">
        <v>178</v>
      </c>
      <c r="E128" s="117">
        <v>1.4</v>
      </c>
      <c r="F128" s="117">
        <v>0.4</v>
      </c>
      <c r="G128" s="117">
        <v>1</v>
      </c>
      <c r="H128" s="68">
        <v>25000</v>
      </c>
      <c r="I128" s="68">
        <f t="shared" si="2"/>
        <v>13999.999999999998</v>
      </c>
    </row>
    <row r="129" spans="1:9">
      <c r="A129" s="64">
        <v>127</v>
      </c>
      <c r="B129" s="118"/>
      <c r="C129" s="117" t="s">
        <v>176</v>
      </c>
      <c r="D129" s="117" t="s">
        <v>179</v>
      </c>
      <c r="E129" s="117">
        <v>1.05</v>
      </c>
      <c r="F129" s="117">
        <v>0.65</v>
      </c>
      <c r="G129" s="117">
        <v>1</v>
      </c>
      <c r="H129" s="68">
        <v>25000</v>
      </c>
      <c r="I129" s="68">
        <f t="shared" si="2"/>
        <v>17062.500000000004</v>
      </c>
    </row>
    <row r="130" spans="1:9">
      <c r="A130" s="64">
        <v>128</v>
      </c>
      <c r="B130" s="118"/>
      <c r="C130" s="117" t="s">
        <v>176</v>
      </c>
      <c r="D130" s="117" t="s">
        <v>179</v>
      </c>
      <c r="E130" s="117">
        <v>0.6</v>
      </c>
      <c r="F130" s="117">
        <v>0.9</v>
      </c>
      <c r="G130" s="117">
        <v>1</v>
      </c>
      <c r="H130" s="68">
        <v>25000</v>
      </c>
      <c r="I130" s="68">
        <f t="shared" si="2"/>
        <v>13500</v>
      </c>
    </row>
    <row r="131" spans="1:9">
      <c r="A131" s="64">
        <v>129</v>
      </c>
      <c r="B131" s="118"/>
      <c r="C131" s="117" t="s">
        <v>176</v>
      </c>
      <c r="D131" s="117" t="s">
        <v>179</v>
      </c>
      <c r="E131" s="117">
        <v>0.7</v>
      </c>
      <c r="F131" s="117">
        <v>0.9</v>
      </c>
      <c r="G131" s="117">
        <v>1</v>
      </c>
      <c r="H131" s="68">
        <v>25000</v>
      </c>
      <c r="I131" s="68">
        <f t="shared" si="2"/>
        <v>15750</v>
      </c>
    </row>
    <row r="132" spans="1:9">
      <c r="A132" s="64">
        <v>130</v>
      </c>
      <c r="B132" s="118"/>
      <c r="C132" s="117" t="s">
        <v>176</v>
      </c>
      <c r="D132" s="117" t="s">
        <v>180</v>
      </c>
      <c r="E132" s="117">
        <v>1.8</v>
      </c>
      <c r="F132" s="117">
        <v>0.7</v>
      </c>
      <c r="G132" s="117">
        <v>1</v>
      </c>
      <c r="H132" s="68">
        <v>25000</v>
      </c>
      <c r="I132" s="68">
        <f t="shared" si="2"/>
        <v>31500</v>
      </c>
    </row>
    <row r="133" spans="1:9">
      <c r="A133" s="64">
        <v>131</v>
      </c>
      <c r="B133" s="118"/>
      <c r="C133" s="117" t="s">
        <v>176</v>
      </c>
      <c r="D133" s="117" t="s">
        <v>181</v>
      </c>
      <c r="E133" s="117">
        <v>1.95</v>
      </c>
      <c r="F133" s="117">
        <v>0.7</v>
      </c>
      <c r="G133" s="117">
        <v>1</v>
      </c>
      <c r="H133" s="68">
        <v>25000</v>
      </c>
      <c r="I133" s="68">
        <f t="shared" si="2"/>
        <v>34125</v>
      </c>
    </row>
    <row r="134" spans="1:9">
      <c r="A134" s="64">
        <v>132</v>
      </c>
      <c r="B134" s="118"/>
      <c r="C134" s="117" t="s">
        <v>176</v>
      </c>
      <c r="D134" s="117" t="s">
        <v>181</v>
      </c>
      <c r="E134" s="117">
        <v>2.6</v>
      </c>
      <c r="F134" s="117">
        <v>0.5</v>
      </c>
      <c r="G134" s="117">
        <v>1</v>
      </c>
      <c r="H134" s="68">
        <v>25000</v>
      </c>
      <c r="I134" s="68">
        <f t="shared" si="2"/>
        <v>32500</v>
      </c>
    </row>
    <row r="135" spans="1:9">
      <c r="A135" s="64">
        <v>133</v>
      </c>
      <c r="B135" s="118"/>
      <c r="C135" s="117" t="s">
        <v>176</v>
      </c>
      <c r="D135" s="117" t="s">
        <v>182</v>
      </c>
      <c r="E135" s="117">
        <v>3.6</v>
      </c>
      <c r="F135" s="117">
        <v>0.9</v>
      </c>
      <c r="G135" s="117">
        <v>1</v>
      </c>
      <c r="H135" s="68">
        <v>25000</v>
      </c>
      <c r="I135" s="68">
        <f t="shared" si="2"/>
        <v>81000</v>
      </c>
    </row>
    <row r="136" spans="1:9">
      <c r="A136" s="64">
        <v>134</v>
      </c>
      <c r="B136" s="118"/>
      <c r="C136" s="117" t="s">
        <v>176</v>
      </c>
      <c r="D136" s="117" t="s">
        <v>183</v>
      </c>
      <c r="E136" s="117">
        <v>3.6</v>
      </c>
      <c r="F136" s="117">
        <v>0.9</v>
      </c>
      <c r="G136" s="117">
        <v>1</v>
      </c>
      <c r="H136" s="68">
        <v>25000</v>
      </c>
      <c r="I136" s="68">
        <f t="shared" si="2"/>
        <v>81000</v>
      </c>
    </row>
    <row r="137" spans="1:9">
      <c r="A137" s="64">
        <v>135</v>
      </c>
      <c r="B137" s="118"/>
      <c r="C137" s="117" t="s">
        <v>176</v>
      </c>
      <c r="D137" s="117" t="s">
        <v>184</v>
      </c>
      <c r="E137" s="117">
        <v>3.6</v>
      </c>
      <c r="F137" s="117">
        <v>0.9</v>
      </c>
      <c r="G137" s="117">
        <v>1</v>
      </c>
      <c r="H137" s="68">
        <v>25000</v>
      </c>
      <c r="I137" s="68">
        <f t="shared" si="2"/>
        <v>81000</v>
      </c>
    </row>
    <row r="138" spans="1:9">
      <c r="A138" s="64">
        <v>136</v>
      </c>
      <c r="B138" s="118"/>
      <c r="C138" s="117" t="s">
        <v>176</v>
      </c>
      <c r="D138" s="117" t="s">
        <v>185</v>
      </c>
      <c r="E138" s="117">
        <v>3.6</v>
      </c>
      <c r="F138" s="117">
        <v>0.9</v>
      </c>
      <c r="G138" s="117">
        <v>1</v>
      </c>
      <c r="H138" s="68">
        <v>25000</v>
      </c>
      <c r="I138" s="68">
        <f t="shared" si="2"/>
        <v>81000</v>
      </c>
    </row>
    <row r="139" spans="1:9">
      <c r="A139" s="64">
        <v>137</v>
      </c>
      <c r="B139" s="118"/>
      <c r="C139" s="117" t="s">
        <v>176</v>
      </c>
      <c r="D139" s="117" t="s">
        <v>186</v>
      </c>
      <c r="E139" s="117">
        <v>3.6</v>
      </c>
      <c r="F139" s="117">
        <v>0.9</v>
      </c>
      <c r="G139" s="117">
        <v>1</v>
      </c>
      <c r="H139" s="68">
        <v>25000</v>
      </c>
      <c r="I139" s="68">
        <f t="shared" si="2"/>
        <v>81000</v>
      </c>
    </row>
    <row r="140" spans="1:9">
      <c r="A140" s="64">
        <v>138</v>
      </c>
      <c r="B140" s="118"/>
      <c r="C140" s="117" t="s">
        <v>176</v>
      </c>
      <c r="D140" s="117" t="s">
        <v>187</v>
      </c>
      <c r="E140" s="117">
        <v>4</v>
      </c>
      <c r="F140" s="117">
        <v>1</v>
      </c>
      <c r="G140" s="117">
        <v>1</v>
      </c>
      <c r="H140" s="68">
        <v>25000</v>
      </c>
      <c r="I140" s="68">
        <f t="shared" si="2"/>
        <v>100000</v>
      </c>
    </row>
    <row r="141" spans="1:9">
      <c r="A141" s="64">
        <v>139</v>
      </c>
      <c r="B141" s="118"/>
      <c r="C141" s="117" t="s">
        <v>176</v>
      </c>
      <c r="D141" s="117" t="s">
        <v>139</v>
      </c>
      <c r="E141" s="117">
        <v>3.6</v>
      </c>
      <c r="F141" s="117">
        <v>0.9</v>
      </c>
      <c r="G141" s="117">
        <v>1</v>
      </c>
      <c r="H141" s="68">
        <v>25000</v>
      </c>
      <c r="I141" s="68">
        <f t="shared" si="2"/>
        <v>81000</v>
      </c>
    </row>
    <row r="142" spans="1:9">
      <c r="A142" s="64">
        <v>140</v>
      </c>
      <c r="B142" s="118"/>
      <c r="C142" s="117" t="s">
        <v>176</v>
      </c>
      <c r="D142" s="117" t="s">
        <v>188</v>
      </c>
      <c r="E142" s="117">
        <v>3.5</v>
      </c>
      <c r="F142" s="117">
        <v>0.9</v>
      </c>
      <c r="G142" s="117">
        <v>1</v>
      </c>
      <c r="H142" s="68">
        <v>25000</v>
      </c>
      <c r="I142" s="68">
        <f t="shared" si="2"/>
        <v>78750</v>
      </c>
    </row>
    <row r="143" spans="1:9">
      <c r="A143" s="64">
        <v>141</v>
      </c>
      <c r="B143" s="118"/>
      <c r="C143" s="117" t="s">
        <v>194</v>
      </c>
      <c r="D143" s="117" t="s">
        <v>139</v>
      </c>
      <c r="E143" s="117">
        <v>3</v>
      </c>
      <c r="F143" s="117">
        <v>1.5</v>
      </c>
      <c r="G143" s="136">
        <v>1</v>
      </c>
      <c r="H143" s="68">
        <v>25000</v>
      </c>
      <c r="I143" s="68">
        <f t="shared" ref="I143:I145" si="3">E143*F143*G143*H143</f>
        <v>112500</v>
      </c>
    </row>
    <row r="144" spans="1:9">
      <c r="A144" s="64">
        <v>142</v>
      </c>
      <c r="B144" s="118"/>
      <c r="C144" s="117" t="s">
        <v>194</v>
      </c>
      <c r="D144" s="117" t="s">
        <v>195</v>
      </c>
      <c r="E144" s="117">
        <v>2.9</v>
      </c>
      <c r="F144" s="117">
        <v>0.6</v>
      </c>
      <c r="G144" s="136">
        <v>1</v>
      </c>
      <c r="H144" s="68">
        <v>25000</v>
      </c>
      <c r="I144" s="68">
        <f t="shared" si="3"/>
        <v>43500</v>
      </c>
    </row>
    <row r="145" spans="1:9">
      <c r="A145" s="64">
        <v>143</v>
      </c>
      <c r="B145" s="118"/>
      <c r="C145" s="117" t="s">
        <v>194</v>
      </c>
      <c r="D145" s="117" t="s">
        <v>196</v>
      </c>
      <c r="E145" s="117">
        <v>1.55</v>
      </c>
      <c r="F145" s="117">
        <v>1.2</v>
      </c>
      <c r="G145" s="136">
        <v>1</v>
      </c>
      <c r="H145" s="68">
        <v>25000</v>
      </c>
      <c r="I145" s="68">
        <f t="shared" si="3"/>
        <v>46500</v>
      </c>
    </row>
    <row r="146" spans="1:9">
      <c r="A146" s="64"/>
      <c r="B146" s="118"/>
      <c r="C146" s="118"/>
      <c r="D146" s="119" t="s">
        <v>25</v>
      </c>
      <c r="E146" s="120"/>
      <c r="F146" s="121"/>
      <c r="G146" s="125">
        <f>SUM(G3:G145)</f>
        <v>156</v>
      </c>
      <c r="H146" s="118"/>
      <c r="I146" s="127">
        <f>SUM(I3:I145)</f>
        <v>12307312.5</v>
      </c>
    </row>
    <row r="147" spans="1:9">
      <c r="A147" s="64"/>
      <c r="B147" s="118"/>
      <c r="C147" s="118"/>
      <c r="D147" s="122"/>
      <c r="E147" s="123"/>
      <c r="F147" s="124"/>
      <c r="G147" s="126"/>
      <c r="H147" s="118"/>
      <c r="I147" s="126"/>
    </row>
    <row r="148" spans="1:9">
      <c r="A148" s="64"/>
      <c r="B148" s="118"/>
      <c r="C148" s="118"/>
      <c r="D148" s="118"/>
      <c r="E148" s="118"/>
      <c r="F148" s="118"/>
      <c r="G148" s="118"/>
      <c r="H148" s="118"/>
      <c r="I148" s="118"/>
    </row>
  </sheetData>
  <mergeCells count="11">
    <mergeCell ref="D146:F147"/>
    <mergeCell ref="G146:G147"/>
    <mergeCell ref="I146:I147"/>
    <mergeCell ref="H1:H2"/>
    <mergeCell ref="I1:I2"/>
    <mergeCell ref="A1:A2"/>
    <mergeCell ref="B1:B2"/>
    <mergeCell ref="C1:C2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VINYL NAMA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2020-12-28T05:07:08Z</dcterms:modified>
</cp:coreProperties>
</file>