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4" r:id="rId1"/>
    <sheet name="MMT" sheetId="3" r:id="rId2"/>
    <sheet name="KEROMBONG" sheetId="5" state="hidden" r:id="rId3"/>
    <sheet name="KROMBONG PKK" sheetId="6" r:id="rId4"/>
  </sheets>
  <calcPr calcId="124519"/>
</workbook>
</file>

<file path=xl/calcChain.xml><?xml version="1.0" encoding="utf-8"?>
<calcChain xmlns="http://schemas.openxmlformats.org/spreadsheetml/2006/main">
  <c r="E6" i="6"/>
  <c r="K9" i="4"/>
  <c r="J4"/>
  <c r="I90" i="3"/>
  <c r="H90"/>
  <c r="H74"/>
  <c r="H75"/>
  <c r="H76"/>
  <c r="H60"/>
  <c r="H89"/>
  <c r="H88"/>
  <c r="H87"/>
  <c r="H86"/>
  <c r="H85"/>
  <c r="H84"/>
  <c r="H83"/>
  <c r="H82"/>
  <c r="H81"/>
  <c r="H80"/>
  <c r="H79"/>
  <c r="H78"/>
  <c r="H77"/>
  <c r="H73"/>
  <c r="H72"/>
  <c r="H71"/>
  <c r="H70"/>
  <c r="H69"/>
  <c r="H68"/>
  <c r="H67"/>
  <c r="H66"/>
  <c r="H65"/>
  <c r="H64"/>
  <c r="H63"/>
  <c r="H62"/>
  <c r="H61"/>
  <c r="H55"/>
  <c r="H56"/>
  <c r="H57"/>
  <c r="H58"/>
  <c r="H59"/>
  <c r="H54"/>
  <c r="H53"/>
  <c r="H52"/>
  <c r="H51"/>
  <c r="H50"/>
  <c r="H49"/>
  <c r="H48"/>
  <c r="H47"/>
  <c r="H46"/>
  <c r="H45"/>
  <c r="H44"/>
  <c r="H43"/>
  <c r="H42"/>
  <c r="H41"/>
  <c r="H40"/>
  <c r="H39" l="1"/>
  <c r="H38"/>
  <c r="H36" l="1"/>
  <c r="H37"/>
  <c r="H28"/>
  <c r="H29"/>
  <c r="J6" i="4"/>
  <c r="J8"/>
  <c r="K12"/>
  <c r="H21" i="3" l="1"/>
  <c r="H22"/>
  <c r="H23"/>
  <c r="H24"/>
  <c r="H25"/>
  <c r="H26"/>
  <c r="H27"/>
  <c r="H30"/>
  <c r="H31"/>
  <c r="H32"/>
  <c r="H33"/>
  <c r="H34"/>
  <c r="H35"/>
  <c r="H20"/>
  <c r="H19"/>
  <c r="H18"/>
  <c r="H17"/>
  <c r="H16"/>
  <c r="H15"/>
  <c r="E6" i="5" l="1"/>
  <c r="J7" i="4"/>
  <c r="K13" s="1"/>
  <c r="H6" i="3" l="1"/>
  <c r="H7"/>
  <c r="H8"/>
  <c r="H9"/>
  <c r="H10"/>
  <c r="H11"/>
  <c r="H12"/>
  <c r="H13"/>
  <c r="H14"/>
  <c r="H5"/>
  <c r="H4"/>
</calcChain>
</file>

<file path=xl/sharedStrings.xml><?xml version="1.0" encoding="utf-8"?>
<sst xmlns="http://schemas.openxmlformats.org/spreadsheetml/2006/main" count="230" uniqueCount="147">
  <si>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</si>
  <si>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</si>
  <si>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</si>
  <si>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</si>
  <si>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</si>
  <si>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</si>
  <si>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</si>
  <si>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</si>
  <si>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</si>
  <si>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TOTAL BIAYA</t>
  </si>
  <si>
    <t>SUB TOTAL</t>
  </si>
  <si>
    <t>ALAMAT</t>
  </si>
  <si>
    <t>LUAS</t>
  </si>
  <si>
    <t>ITEM</t>
  </si>
  <si>
    <t>JUMLAH</t>
  </si>
  <si>
    <t>HARGA</t>
  </si>
  <si>
    <t>TOTAL</t>
  </si>
  <si>
    <t>SATUAN</t>
  </si>
  <si>
    <t>RINCIAN NAMA TOKO DAN UKURAN DI SHEET MMT</t>
  </si>
  <si>
    <t>VYNIL NAMA TOKO</t>
  </si>
  <si>
    <t>RINCIAN UKURAN DAN BIAYA PER PSK DI SHEET KEROBONG</t>
  </si>
  <si>
    <t>PAPAN NAMA PASAR (PNP)</t>
  </si>
  <si>
    <t>BRANDING PKK PSR SUBUH</t>
  </si>
  <si>
    <r>
      <t xml:space="preserve">HARGA TOTAL MATERIAL DAN PAJAK IJIN REKLAME </t>
    </r>
    <r>
      <rPr>
        <b/>
        <sz val="11"/>
        <color indexed="8"/>
        <rFont val="Calibri"/>
        <family val="2"/>
      </rPr>
      <t xml:space="preserve">1 TAHUN </t>
    </r>
  </si>
  <si>
    <t xml:space="preserve">BRANDING KEROMBONG PKK </t>
  </si>
  <si>
    <t>SISI</t>
  </si>
  <si>
    <t xml:space="preserve">BIAYA INFRABOARD DAN STIKER </t>
  </si>
  <si>
    <t>BELAKANG</t>
  </si>
  <si>
    <t>SAMPING</t>
  </si>
  <si>
    <t>PASAR KAJEN</t>
  </si>
  <si>
    <t>BRANDING KEROMBONG PKK PSR LIMPUNG</t>
  </si>
  <si>
    <t>BRANDING KEROMBONG PKK PSR RANDUDONGKAL</t>
  </si>
  <si>
    <t xml:space="preserve">VYNIL MMT NAMA TOKO </t>
  </si>
  <si>
    <t xml:space="preserve">KOMPENSASI KAOS KARA LENGAN PANJANG UNTUK PKK YG BRANDING </t>
  </si>
  <si>
    <t>PASAR SOROGENEN</t>
  </si>
  <si>
    <t>AGUS BUMBU</t>
  </si>
  <si>
    <t>PASAR KEDUNGWUNI</t>
  </si>
  <si>
    <t>BU SAKDIYAH</t>
  </si>
  <si>
    <t>PASAR WIRADESA</t>
  </si>
  <si>
    <t>FITRI SAYUR</t>
  </si>
  <si>
    <t>TOKO PIK PIK JAYA PLASTIK</t>
  </si>
  <si>
    <t>PASAR RANDUDONGKAL BLOK L NO 13</t>
  </si>
  <si>
    <t xml:space="preserve">TOKO KARTINI </t>
  </si>
  <si>
    <t>PASAR RANDUDONGKAL</t>
  </si>
  <si>
    <t>TOKO ISAH   HP.087711619139 /WA 085701810701</t>
  </si>
  <si>
    <t>TOKO LINA SOSIS</t>
  </si>
  <si>
    <t>PASAR WARUNGPRING</t>
  </si>
  <si>
    <t>TOKO ATINA</t>
  </si>
  <si>
    <t>TOKO AJI TELUR</t>
  </si>
  <si>
    <t>PASAR PETARUKAN</t>
  </si>
  <si>
    <t>TOKO MBAK MUN</t>
  </si>
  <si>
    <t>TOKO MAYA</t>
  </si>
  <si>
    <t>TOKO CITRA</t>
  </si>
  <si>
    <t>SEDIA PERLENGKAPAN BAYI DAN KOSMETIK</t>
  </si>
  <si>
    <t>TOKO BAROKAH ( HJ.ERLIN )</t>
  </si>
  <si>
    <t>PASAR KALIMAS</t>
  </si>
  <si>
    <t>TOKO IBU RINA SUYATNO PUTRI SEDIA SEMBAKO</t>
  </si>
  <si>
    <t>SEDIA SEMBAKO</t>
  </si>
  <si>
    <t>TOKO MBAK ANIS</t>
  </si>
  <si>
    <t>( SEDIA SEMBAKO DAN ANEKA SNACK  )</t>
  </si>
  <si>
    <t>RINCIAN AKTIFITAS PROMOSI LPAP JANUARI 2021</t>
  </si>
  <si>
    <t xml:space="preserve">TOKO IJAH </t>
  </si>
  <si>
    <t>PASAR BELIK</t>
  </si>
  <si>
    <t xml:space="preserve">TOKO BU YANI </t>
  </si>
  <si>
    <t>TOKO BU ASIH</t>
  </si>
  <si>
    <t>PASAR SURODADI</t>
  </si>
  <si>
    <t>TOKO NUR ASIYAH</t>
  </si>
  <si>
    <t>KIOS  BU NENI</t>
  </si>
  <si>
    <t>PASAR BANTAR BOLANG</t>
  </si>
  <si>
    <t>TOKO BU HJ. JANATUN</t>
  </si>
  <si>
    <t xml:space="preserve">TOKO BU IDA </t>
  </si>
  <si>
    <t>PASAR ANYAR PEMALANG</t>
  </si>
  <si>
    <t>TOKO SAILATIN</t>
  </si>
  <si>
    <t>PASAR BLIGO</t>
  </si>
  <si>
    <t>BU NUR HANIFAH</t>
  </si>
  <si>
    <t xml:space="preserve">PASAR BLIGO </t>
  </si>
  <si>
    <t>KIOS HJ.KARSINI</t>
  </si>
  <si>
    <t>KIOS NUR DIONO</t>
  </si>
  <si>
    <t>KIOS HJ.DAMUSRI</t>
  </si>
  <si>
    <t>KIOS ISNAWATI</t>
  </si>
  <si>
    <t>SAKTIAWAN SAYUR</t>
  </si>
  <si>
    <t>SITI ANISAH</t>
  </si>
  <si>
    <t>LILIS</t>
  </si>
  <si>
    <t>PASAR LIMPUNG</t>
  </si>
  <si>
    <t>HARTONO (SEMBAKO DAN MINUMAN )</t>
  </si>
  <si>
    <t>KIOS HJ.ZAENAB</t>
  </si>
  <si>
    <t>KIOS BU NANTIAH</t>
  </si>
  <si>
    <t xml:space="preserve">PARKIRAN MOTOR BU SITI </t>
  </si>
  <si>
    <t xml:space="preserve">PASAR TERSONO </t>
  </si>
  <si>
    <t>MAK DAH JONJANG</t>
  </si>
  <si>
    <t>BU IRAWATI</t>
  </si>
  <si>
    <t>BANG OZI SAYUR ( HP : 085566159571 )</t>
  </si>
  <si>
    <t>WARUNG MAKAN BU SLAMET</t>
  </si>
  <si>
    <t>MAS DIN ( SEMBAKO DAN BUMBON )</t>
  </si>
  <si>
    <t>SUMBER REJEKI</t>
  </si>
  <si>
    <t>PASAR WARUNG ASEM</t>
  </si>
  <si>
    <t>PUTRA SRIBU BAROKAH</t>
  </si>
  <si>
    <t>AZIZAH</t>
  </si>
  <si>
    <t>SIDO MULYO PLASTIK</t>
  </si>
  <si>
    <t>PASAR KARANG ANYAR</t>
  </si>
  <si>
    <t>BERKAH / BU MUR</t>
  </si>
  <si>
    <t>BU WIWIK</t>
  </si>
  <si>
    <t>BU PARTI / MBAK TINA</t>
  </si>
  <si>
    <t xml:space="preserve">MAITI </t>
  </si>
  <si>
    <t>SUTRIYANTO</t>
  </si>
  <si>
    <t>RAHARJO</t>
  </si>
  <si>
    <t>TOKO WIWIK</t>
  </si>
  <si>
    <t>PURHARJO</t>
  </si>
  <si>
    <t>PASAR SUBAH</t>
  </si>
  <si>
    <t>STOK CABANG</t>
  </si>
  <si>
    <t>PASAR SITANGGAL BREBES</t>
  </si>
  <si>
    <t>PASAR KERSANA  BREBES</t>
  </si>
  <si>
    <t>RINCIAN AKTIFITAS PROMOSI DAN KEBUTUHAN BIAYA LPAP JANUARI 2021</t>
  </si>
  <si>
    <t>PS MARGASARI</t>
  </si>
  <si>
    <t>DEWI SAEFUL</t>
  </si>
  <si>
    <t>NURUL</t>
  </si>
  <si>
    <t>PASAR BATANG BREBES</t>
  </si>
  <si>
    <t>PAK SUEB</t>
  </si>
  <si>
    <t>PS LARANGAN BREBES</t>
  </si>
  <si>
    <t>A'AN</t>
  </si>
  <si>
    <t>DS PURBASANA</t>
  </si>
  <si>
    <t xml:space="preserve">LINDA </t>
  </si>
  <si>
    <t>PS TANJUNG BREBES</t>
  </si>
  <si>
    <t>ENDANG</t>
  </si>
  <si>
    <t>YANTI</t>
  </si>
  <si>
    <t>UMI HANI</t>
  </si>
  <si>
    <t>MALA</t>
  </si>
  <si>
    <t>MBA BESTI GERABAH</t>
  </si>
  <si>
    <t>FAIS SNACK</t>
  </si>
  <si>
    <t>MELDA</t>
  </si>
  <si>
    <t>ENDANG PUTRI</t>
  </si>
  <si>
    <t>MBA PONI GERABAH</t>
  </si>
  <si>
    <t>MBA NENG</t>
  </si>
  <si>
    <t>NANI</t>
  </si>
  <si>
    <t>IWAN</t>
  </si>
  <si>
    <t>SYUKUR</t>
  </si>
  <si>
    <t>ONO</t>
  </si>
  <si>
    <t>PS RANDUGUNTING</t>
  </si>
  <si>
    <t>MARYAM</t>
  </si>
  <si>
    <t>HJ.HARTI</t>
  </si>
  <si>
    <t>HJ.RASMINI</t>
  </si>
  <si>
    <t>(POLOS TANPA NAMA)</t>
  </si>
  <si>
    <t>Total</t>
  </si>
  <si>
    <t>HJ.MALIKHATUN</t>
  </si>
  <si>
    <t>HJ.MASITOH</t>
  </si>
  <si>
    <t>CETAK VYNIL NAMA TOKO</t>
  </si>
  <si>
    <t xml:space="preserve">BELAKANG /DEPAN 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</si>
</sst>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[$-409]d\-mmm;@"/>
    <numFmt numFmtId="165" formatCode="[$-409]d\-mmm\-yy;@"/>
    <numFmt numFmtId="166" formatCode="_(* #,##0_);_(* \(#,##0\);_(* &quot;-&quot;??_);_(@_)"/>
  </numFmts>
  <fonts count="35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  <charset val="1"/>
    </font>
    <font>
      <sz val="10"/>
      <color rgb="FFFF0000"/>
      <name val="Calibri"/>
      <family val="2"/>
      <charset val="1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83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8" xfId="44" applyFont="1" applyFill="1" applyBorder="1" applyAlignment="1">
      <alignment horizontal="center"/>
    </xf>
    <xf numFmtId="0" fontId="20" fillId="18" borderId="15" xfId="0" applyFont="1" applyFill="1" applyBorder="1"/>
    <xf numFmtId="164" fontId="19" fillId="0" borderId="10" xfId="0" applyNumberFormat="1" applyFont="1" applyBorder="1"/>
    <xf numFmtId="0" fontId="20" fillId="0" borderId="0" xfId="0" applyFont="1"/>
    <xf numFmtId="41" fontId="20" fillId="0" borderId="0" xfId="28" applyFont="1"/>
    <xf numFmtId="0" fontId="21" fillId="0" borderId="16" xfId="0" applyFont="1" applyBorder="1" applyAlignment="1">
      <alignment horizontal="center"/>
    </xf>
    <xf numFmtId="0" fontId="20" fillId="18" borderId="14" xfId="0" applyFont="1" applyFill="1" applyBorder="1"/>
    <xf numFmtId="0" fontId="19" fillId="0" borderId="18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0" fontId="20" fillId="0" borderId="10" xfId="45" applyFont="1" applyFill="1" applyBorder="1"/>
    <xf numFmtId="0" fontId="22" fillId="20" borderId="0" xfId="0" applyFont="1" applyFill="1"/>
    <xf numFmtId="0" fontId="23" fillId="20" borderId="0" xfId="0" applyFont="1" applyFill="1"/>
    <xf numFmtId="0" fontId="23" fillId="0" borderId="0" xfId="0" applyFont="1"/>
    <xf numFmtId="41" fontId="23" fillId="0" borderId="0" xfId="28" applyFont="1"/>
    <xf numFmtId="41" fontId="24" fillId="0" borderId="18" xfId="28" applyFont="1" applyFill="1" applyBorder="1" applyAlignment="1">
      <alignment horizontal="center"/>
    </xf>
    <xf numFmtId="41" fontId="24" fillId="0" borderId="10" xfId="28" applyFont="1" applyFill="1" applyBorder="1" applyAlignment="1">
      <alignment horizontal="center"/>
    </xf>
    <xf numFmtId="0" fontId="27" fillId="0" borderId="0" xfId="0" applyFont="1" applyFill="1"/>
    <xf numFmtId="0" fontId="28" fillId="0" borderId="0" xfId="0" applyFont="1" applyFill="1" applyBorder="1"/>
    <xf numFmtId="0" fontId="25" fillId="0" borderId="0" xfId="0" applyFont="1" applyFill="1" applyBorder="1"/>
    <xf numFmtId="41" fontId="27" fillId="0" borderId="0" xfId="28" applyFont="1" applyFill="1"/>
    <xf numFmtId="41" fontId="25" fillId="0" borderId="0" xfId="28" applyFont="1" applyFill="1"/>
    <xf numFmtId="0" fontId="25" fillId="0" borderId="10" xfId="0" applyFont="1" applyFill="1" applyBorder="1"/>
    <xf numFmtId="41" fontId="25" fillId="0" borderId="10" xfId="28" applyFont="1" applyFill="1" applyBorder="1"/>
    <xf numFmtId="0" fontId="27" fillId="0" borderId="10" xfId="0" applyFont="1" applyFill="1" applyBorder="1"/>
    <xf numFmtId="165" fontId="27" fillId="0" borderId="10" xfId="0" applyNumberFormat="1" applyFont="1" applyFill="1" applyBorder="1"/>
    <xf numFmtId="0" fontId="25" fillId="0" borderId="10" xfId="0" applyFont="1" applyFill="1" applyBorder="1" applyAlignment="1">
      <alignment horizontal="center"/>
    </xf>
    <xf numFmtId="166" fontId="27" fillId="0" borderId="10" xfId="0" applyNumberFormat="1" applyFont="1" applyFill="1" applyBorder="1" applyAlignment="1">
      <alignment horizontal="center"/>
    </xf>
    <xf numFmtId="0" fontId="27" fillId="0" borderId="10" xfId="0" applyNumberFormat="1" applyFont="1" applyFill="1" applyBorder="1" applyAlignment="1" applyProtection="1">
      <alignment horizontal="right" vertical="center"/>
    </xf>
    <xf numFmtId="166" fontId="27" fillId="0" borderId="10" xfId="0" applyNumberFormat="1" applyFont="1" applyFill="1" applyBorder="1" applyAlignment="1"/>
    <xf numFmtId="41" fontId="27" fillId="0" borderId="10" xfId="28" applyFont="1" applyFill="1" applyBorder="1" applyAlignment="1" applyProtection="1">
      <alignment vertical="center"/>
    </xf>
    <xf numFmtId="0" fontId="27" fillId="0" borderId="10" xfId="0" applyNumberFormat="1" applyFont="1" applyFill="1" applyBorder="1" applyAlignment="1" applyProtection="1">
      <alignment vertical="center"/>
    </xf>
    <xf numFmtId="41" fontId="27" fillId="0" borderId="10" xfId="0" applyNumberFormat="1" applyFont="1" applyFill="1" applyBorder="1" applyAlignment="1" applyProtection="1">
      <alignment vertical="center"/>
    </xf>
    <xf numFmtId="41" fontId="27" fillId="0" borderId="10" xfId="28" applyFont="1" applyFill="1" applyBorder="1" applyAlignment="1"/>
    <xf numFmtId="0" fontId="27" fillId="19" borderId="10" xfId="0" applyFont="1" applyFill="1" applyBorder="1"/>
    <xf numFmtId="41" fontId="0" fillId="0" borderId="0" xfId="28" applyFont="1"/>
    <xf numFmtId="41" fontId="0" fillId="0" borderId="0" xfId="0" applyNumberFormat="1"/>
    <xf numFmtId="0" fontId="25" fillId="0" borderId="10" xfId="0" applyNumberFormat="1" applyFont="1" applyFill="1" applyBorder="1" applyAlignment="1" applyProtection="1">
      <alignment horizontal="center" vertical="center"/>
    </xf>
    <xf numFmtId="0" fontId="27" fillId="21" borderId="10" xfId="0" applyFont="1" applyFill="1" applyBorder="1"/>
    <xf numFmtId="0" fontId="27" fillId="0" borderId="10" xfId="0" applyNumberFormat="1" applyFont="1" applyFill="1" applyBorder="1" applyAlignment="1" applyProtection="1">
      <alignment horizontal="center" vertical="center"/>
    </xf>
    <xf numFmtId="0" fontId="25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25" fillId="0" borderId="10" xfId="0" applyNumberFormat="1" applyFont="1" applyBorder="1"/>
    <xf numFmtId="41" fontId="25" fillId="21" borderId="10" xfId="28" applyFont="1" applyFill="1" applyBorder="1"/>
    <xf numFmtId="41" fontId="28" fillId="0" borderId="18" xfId="28" applyFont="1" applyFill="1" applyBorder="1"/>
    <xf numFmtId="0" fontId="25" fillId="0" borderId="10" xfId="0" applyNumberFormat="1" applyFont="1" applyFill="1" applyBorder="1" applyAlignment="1" applyProtection="1">
      <alignment horizontal="center" vertical="center"/>
    </xf>
    <xf numFmtId="0" fontId="26" fillId="0" borderId="10" xfId="0" applyFont="1" applyBorder="1" applyAlignment="1">
      <alignment horizontal="center"/>
    </xf>
    <xf numFmtId="0" fontId="26" fillId="0" borderId="10" xfId="0" applyFont="1" applyBorder="1" applyAlignment="1"/>
    <xf numFmtId="0" fontId="21" fillId="0" borderId="10" xfId="0" applyFont="1" applyBorder="1"/>
    <xf numFmtId="41" fontId="28" fillId="0" borderId="0" xfId="28" applyFont="1"/>
    <xf numFmtId="166" fontId="25" fillId="19" borderId="10" xfId="0" applyNumberFormat="1" applyFont="1" applyFill="1" applyBorder="1" applyAlignment="1"/>
    <xf numFmtId="0" fontId="25" fillId="0" borderId="10" xfId="0" applyNumberFormat="1" applyFont="1" applyFill="1" applyBorder="1" applyAlignment="1" applyProtection="1">
      <alignment vertical="center"/>
    </xf>
    <xf numFmtId="0" fontId="25" fillId="0" borderId="10" xfId="0" applyNumberFormat="1" applyFont="1" applyFill="1" applyBorder="1" applyAlignment="1" applyProtection="1"/>
    <xf numFmtId="41" fontId="29" fillId="0" borderId="10" xfId="28" applyFont="1" applyBorder="1"/>
    <xf numFmtId="41" fontId="25" fillId="22" borderId="10" xfId="28" applyFont="1" applyFill="1" applyBorder="1"/>
    <xf numFmtId="0" fontId="27" fillId="22" borderId="10" xfId="0" applyFont="1" applyFill="1" applyBorder="1"/>
    <xf numFmtId="41" fontId="30" fillId="0" borderId="10" xfId="28" applyFont="1" applyBorder="1" applyAlignment="1">
      <alignment horizontal="center"/>
    </xf>
    <xf numFmtId="0" fontId="31" fillId="0" borderId="18" xfId="43" applyFont="1" applyFill="1" applyBorder="1"/>
    <xf numFmtId="0" fontId="31" fillId="0" borderId="10" xfId="43" applyFont="1" applyFill="1" applyBorder="1"/>
    <xf numFmtId="0" fontId="21" fillId="0" borderId="10" xfId="45" applyFont="1" applyFill="1" applyBorder="1"/>
    <xf numFmtId="0" fontId="32" fillId="0" borderId="10" xfId="0" applyFont="1" applyBorder="1" applyAlignment="1">
      <alignment vertical="center"/>
    </xf>
    <xf numFmtId="0" fontId="33" fillId="0" borderId="10" xfId="0" applyFont="1" applyBorder="1"/>
    <xf numFmtId="0" fontId="34" fillId="0" borderId="10" xfId="0" applyFont="1" applyBorder="1"/>
    <xf numFmtId="0" fontId="33" fillId="0" borderId="0" xfId="0" applyFont="1"/>
    <xf numFmtId="41" fontId="21" fillId="0" borderId="0" xfId="0" applyNumberFormat="1" applyFont="1"/>
    <xf numFmtId="41" fontId="21" fillId="0" borderId="0" xfId="28" applyFont="1"/>
    <xf numFmtId="0" fontId="25" fillId="0" borderId="11" xfId="0" applyNumberFormat="1" applyFont="1" applyFill="1" applyBorder="1" applyAlignment="1" applyProtection="1">
      <alignment horizontal="center" vertical="center"/>
    </xf>
    <xf numFmtId="0" fontId="25" fillId="0" borderId="19" xfId="0" applyNumberFormat="1" applyFont="1" applyFill="1" applyBorder="1" applyAlignment="1" applyProtection="1">
      <alignment horizontal="center" vertical="center"/>
    </xf>
    <xf numFmtId="0" fontId="25" fillId="0" borderId="12" xfId="0" applyNumberFormat="1" applyFont="1" applyFill="1" applyBorder="1" applyAlignment="1" applyProtection="1">
      <alignment horizontal="center" vertical="center"/>
    </xf>
    <xf numFmtId="0" fontId="28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0" xfId="0" applyNumberFormat="1" applyFont="1" applyFill="1" applyBorder="1" applyAlignment="1" applyProtection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7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zoomScale="90" zoomScaleNormal="90" workbookViewId="0">
      <selection activeCell="D12" sqref="D12"/>
    </sheetView>
  </sheetViews>
  <sheetFormatPr defaultRowHeight="15"/>
  <cols>
    <col min="1" max="1" width="3.85546875" customWidth="1"/>
    <col min="2" max="2" width="25" customWidth="1"/>
    <col min="3" max="3" width="9.28515625" customWidth="1"/>
    <col min="4" max="4" width="61" customWidth="1"/>
    <col min="5" max="5" width="5.28515625" customWidth="1"/>
    <col min="6" max="6" width="8.140625" customWidth="1"/>
    <col min="7" max="7" width="9.140625" customWidth="1"/>
    <col min="8" max="8" width="6.5703125" customWidth="1"/>
    <col min="9" max="9" width="9.5703125" customWidth="1"/>
    <col min="10" max="10" width="11.42578125" customWidth="1"/>
    <col min="11" max="11" width="17.42578125" customWidth="1"/>
    <col min="12" max="12" width="54" customWidth="1"/>
    <col min="13" max="13" width="11.140625" bestFit="1" customWidth="1"/>
  </cols>
  <sheetData>
    <row r="1" spans="1:13" ht="18.75">
      <c r="A1" s="20"/>
      <c r="B1" s="21" t="s">
        <v>112</v>
      </c>
      <c r="C1" s="22"/>
      <c r="D1" s="20"/>
      <c r="E1" s="20"/>
      <c r="F1" s="20"/>
      <c r="G1" s="20"/>
      <c r="H1" s="20"/>
      <c r="I1" s="20"/>
      <c r="J1" s="23"/>
      <c r="K1" s="24"/>
      <c r="L1" s="20"/>
    </row>
    <row r="2" spans="1:13">
      <c r="A2" s="25" t="s">
        <v>2</v>
      </c>
      <c r="B2" s="25" t="s">
        <v>0</v>
      </c>
      <c r="C2" s="25" t="s">
        <v>3</v>
      </c>
      <c r="D2" s="25" t="s">
        <v>4</v>
      </c>
      <c r="E2" s="25" t="s">
        <v>13</v>
      </c>
      <c r="F2" s="25" t="s">
        <v>14</v>
      </c>
      <c r="G2" s="75" t="s">
        <v>5</v>
      </c>
      <c r="H2" s="75"/>
      <c r="I2" s="25" t="s">
        <v>15</v>
      </c>
      <c r="J2" s="26" t="s">
        <v>6</v>
      </c>
      <c r="K2" s="26" t="s">
        <v>16</v>
      </c>
      <c r="L2" s="25" t="s">
        <v>1</v>
      </c>
    </row>
    <row r="3" spans="1:13">
      <c r="A3" s="25"/>
      <c r="B3" s="25"/>
      <c r="C3" s="25"/>
      <c r="D3" s="25"/>
      <c r="E3" s="25"/>
      <c r="F3" s="25"/>
      <c r="G3" s="25" t="s">
        <v>7</v>
      </c>
      <c r="H3" s="25" t="s">
        <v>8</v>
      </c>
      <c r="I3" s="25" t="s">
        <v>17</v>
      </c>
      <c r="J3" s="26"/>
      <c r="K3" s="26"/>
      <c r="L3" s="25"/>
    </row>
    <row r="4" spans="1:13">
      <c r="A4" s="27">
        <v>1</v>
      </c>
      <c r="B4" s="37" t="s">
        <v>32</v>
      </c>
      <c r="C4" s="28">
        <v>44197</v>
      </c>
      <c r="D4" s="57" t="s">
        <v>145</v>
      </c>
      <c r="E4" s="29"/>
      <c r="F4" s="30">
        <v>206</v>
      </c>
      <c r="G4" s="31"/>
      <c r="H4" s="31"/>
      <c r="I4" s="30"/>
      <c r="J4" s="32">
        <f>F4*25000</f>
        <v>5150000</v>
      </c>
      <c r="K4" s="26"/>
      <c r="L4" s="27" t="s">
        <v>18</v>
      </c>
    </row>
    <row r="5" spans="1:13">
      <c r="A5" s="27"/>
      <c r="B5" s="27"/>
      <c r="C5" s="27"/>
      <c r="D5" s="76" t="s">
        <v>10</v>
      </c>
      <c r="E5" s="76"/>
      <c r="F5" s="76"/>
      <c r="G5" s="76"/>
      <c r="H5" s="76"/>
      <c r="I5" s="76"/>
      <c r="J5" s="76"/>
      <c r="K5" s="55">
        <v>5150000</v>
      </c>
      <c r="L5" s="27"/>
    </row>
    <row r="6" spans="1:13">
      <c r="A6" s="27">
        <v>2</v>
      </c>
      <c r="B6" s="41" t="s">
        <v>22</v>
      </c>
      <c r="C6" s="28">
        <v>44197</v>
      </c>
      <c r="D6" s="56" t="s">
        <v>30</v>
      </c>
      <c r="E6" s="34"/>
      <c r="F6" s="34">
        <v>10</v>
      </c>
      <c r="G6" s="34"/>
      <c r="H6" s="34"/>
      <c r="I6" s="33">
        <v>140000</v>
      </c>
      <c r="J6" s="35">
        <f t="shared" ref="J6:J7" si="0">F6*I6</f>
        <v>1400000</v>
      </c>
      <c r="K6" s="36"/>
      <c r="L6" s="27" t="s">
        <v>20</v>
      </c>
    </row>
    <row r="7" spans="1:13">
      <c r="A7" s="27"/>
      <c r="B7" s="27"/>
      <c r="C7" s="28"/>
      <c r="D7" s="56" t="s">
        <v>31</v>
      </c>
      <c r="E7" s="34"/>
      <c r="F7" s="34">
        <v>10</v>
      </c>
      <c r="G7" s="34"/>
      <c r="H7" s="34"/>
      <c r="I7" s="33">
        <v>140000</v>
      </c>
      <c r="J7" s="35">
        <f t="shared" si="0"/>
        <v>1400000</v>
      </c>
      <c r="K7" s="36"/>
      <c r="L7" s="27"/>
    </row>
    <row r="8" spans="1:13">
      <c r="A8" s="27"/>
      <c r="B8" s="27"/>
      <c r="C8" s="28"/>
      <c r="D8" s="34" t="s">
        <v>33</v>
      </c>
      <c r="E8" s="34"/>
      <c r="F8" s="34">
        <v>20</v>
      </c>
      <c r="G8" s="34"/>
      <c r="H8" s="34"/>
      <c r="I8" s="33">
        <v>36000</v>
      </c>
      <c r="J8" s="35">
        <f t="shared" ref="J8" si="1">F8*I8</f>
        <v>720000</v>
      </c>
      <c r="K8" s="36"/>
      <c r="L8" s="27" t="s">
        <v>109</v>
      </c>
    </row>
    <row r="9" spans="1:13">
      <c r="A9" s="27"/>
      <c r="B9" s="27"/>
      <c r="C9" s="27"/>
      <c r="D9" s="71" t="s">
        <v>10</v>
      </c>
      <c r="E9" s="72"/>
      <c r="F9" s="72"/>
      <c r="G9" s="72"/>
      <c r="H9" s="72"/>
      <c r="I9" s="72"/>
      <c r="J9" s="73"/>
      <c r="K9" s="48">
        <f>J6+J7</f>
        <v>2800000</v>
      </c>
      <c r="L9" s="27"/>
    </row>
    <row r="10" spans="1:13">
      <c r="A10" s="27">
        <v>3</v>
      </c>
      <c r="B10" s="60" t="s">
        <v>21</v>
      </c>
      <c r="C10" s="28">
        <v>44197</v>
      </c>
      <c r="D10" s="56" t="s">
        <v>110</v>
      </c>
      <c r="E10" s="40"/>
      <c r="F10" s="40"/>
      <c r="G10" s="42">
        <v>5</v>
      </c>
      <c r="H10" s="42">
        <v>1.5</v>
      </c>
      <c r="I10" s="40"/>
      <c r="J10" s="33">
        <v>8525000</v>
      </c>
      <c r="K10" s="26"/>
      <c r="L10" s="27" t="s">
        <v>23</v>
      </c>
    </row>
    <row r="11" spans="1:13">
      <c r="A11" s="27"/>
      <c r="B11" s="27"/>
      <c r="C11" s="27"/>
      <c r="D11" s="56" t="s">
        <v>111</v>
      </c>
      <c r="E11" s="40"/>
      <c r="F11" s="40"/>
      <c r="G11" s="42">
        <v>5</v>
      </c>
      <c r="H11" s="42">
        <v>1.5</v>
      </c>
      <c r="I11" s="40"/>
      <c r="J11" s="33">
        <v>8525000</v>
      </c>
      <c r="K11" s="26"/>
      <c r="L11" s="27" t="s">
        <v>23</v>
      </c>
    </row>
    <row r="12" spans="1:13">
      <c r="A12" s="27"/>
      <c r="B12" s="27"/>
      <c r="C12" s="27"/>
      <c r="D12" s="34"/>
      <c r="E12" s="50"/>
      <c r="F12" s="50"/>
      <c r="G12" s="42"/>
      <c r="H12" s="42"/>
      <c r="I12" s="50"/>
      <c r="J12" s="33"/>
      <c r="K12" s="59">
        <f>SUM(J10:J11)</f>
        <v>17050000</v>
      </c>
      <c r="L12" s="27"/>
      <c r="M12" s="39"/>
    </row>
    <row r="13" spans="1:13" ht="18.75">
      <c r="A13" s="27"/>
      <c r="B13" s="74" t="s">
        <v>9</v>
      </c>
      <c r="C13" s="74"/>
      <c r="D13" s="74"/>
      <c r="E13" s="74"/>
      <c r="F13" s="74"/>
      <c r="G13" s="74"/>
      <c r="H13" s="74"/>
      <c r="I13" s="74"/>
      <c r="J13" s="74"/>
      <c r="K13" s="49">
        <f>K5+K9+K12</f>
        <v>25000000</v>
      </c>
      <c r="L13" s="27"/>
    </row>
    <row r="14" spans="1:13">
      <c r="K14" s="39"/>
      <c r="L14" s="38"/>
    </row>
    <row r="15" spans="1:13">
      <c r="K15" s="38"/>
      <c r="L15" s="39"/>
    </row>
    <row r="16" spans="1:13">
      <c r="K16" s="39"/>
    </row>
  </sheetData>
  <mergeCells count="4">
    <mergeCell ref="D9:J9"/>
    <mergeCell ref="B13:J13"/>
    <mergeCell ref="G2:H2"/>
    <mergeCell ref="D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0"/>
  <sheetViews>
    <sheetView zoomScale="80" zoomScaleNormal="80" workbookViewId="0">
      <selection activeCell="E2" sqref="E2:E3"/>
    </sheetView>
  </sheetViews>
  <sheetFormatPr defaultRowHeight="12.75"/>
  <cols>
    <col min="1" max="1" width="6.42578125" style="5" customWidth="1"/>
    <col min="2" max="2" width="19.140625" style="5" customWidth="1"/>
    <col min="3" max="3" width="11.28515625" style="5" bestFit="1" customWidth="1"/>
    <col min="4" max="4" width="48.140625" style="5" bestFit="1" customWidth="1"/>
    <col min="5" max="5" width="36.5703125" style="5" bestFit="1" customWidth="1"/>
    <col min="6" max="6" width="9.28515625" style="5" bestFit="1" customWidth="1"/>
    <col min="7" max="7" width="6.42578125" style="5" bestFit="1" customWidth="1"/>
    <col min="8" max="8" width="10.85546875" style="6" bestFit="1" customWidth="1"/>
    <col min="9" max="9" width="17.140625" style="5" customWidth="1"/>
    <col min="10" max="10" width="14.5703125" style="5" bestFit="1" customWidth="1"/>
    <col min="11" max="16384" width="9.140625" style="5"/>
  </cols>
  <sheetData>
    <row r="1" spans="1:8" s="16" customFormat="1" ht="15.75">
      <c r="A1" s="14" t="s">
        <v>60</v>
      </c>
      <c r="B1" s="15"/>
      <c r="C1" s="14"/>
      <c r="D1" s="15"/>
      <c r="H1" s="17"/>
    </row>
    <row r="2" spans="1:8">
      <c r="A2" s="81" t="s">
        <v>2</v>
      </c>
      <c r="B2" s="81" t="s">
        <v>0</v>
      </c>
      <c r="C2" s="81" t="s">
        <v>3</v>
      </c>
      <c r="D2" s="81" t="s">
        <v>4</v>
      </c>
      <c r="E2" s="81" t="s">
        <v>11</v>
      </c>
      <c r="F2" s="79" t="s">
        <v>5</v>
      </c>
      <c r="G2" s="80"/>
      <c r="H2" s="77" t="s">
        <v>12</v>
      </c>
    </row>
    <row r="3" spans="1:8" ht="13.5" thickBot="1">
      <c r="A3" s="82"/>
      <c r="B3" s="82"/>
      <c r="C3" s="82"/>
      <c r="D3" s="82"/>
      <c r="E3" s="82"/>
      <c r="F3" s="7" t="s">
        <v>7</v>
      </c>
      <c r="G3" s="7" t="s">
        <v>8</v>
      </c>
      <c r="H3" s="78"/>
    </row>
    <row r="4" spans="1:8">
      <c r="A4" s="8">
        <v>1</v>
      </c>
      <c r="B4" s="3" t="s">
        <v>19</v>
      </c>
      <c r="C4" s="4">
        <v>44210</v>
      </c>
      <c r="D4" s="62" t="s">
        <v>40</v>
      </c>
      <c r="E4" s="9" t="s">
        <v>41</v>
      </c>
      <c r="F4" s="2">
        <v>3</v>
      </c>
      <c r="G4" s="2">
        <v>1</v>
      </c>
      <c r="H4" s="18">
        <f>F4*G4</f>
        <v>3</v>
      </c>
    </row>
    <row r="5" spans="1:8">
      <c r="A5" s="10">
        <v>2</v>
      </c>
      <c r="B5" s="11"/>
      <c r="C5" s="4">
        <v>44210</v>
      </c>
      <c r="D5" s="63" t="s">
        <v>42</v>
      </c>
      <c r="E5" s="9" t="s">
        <v>43</v>
      </c>
      <c r="F5" s="1">
        <v>5</v>
      </c>
      <c r="G5" s="1">
        <v>1.25</v>
      </c>
      <c r="H5" s="19">
        <f>F5*G5</f>
        <v>6.25</v>
      </c>
    </row>
    <row r="6" spans="1:8">
      <c r="A6" s="10">
        <v>3</v>
      </c>
      <c r="B6" s="11"/>
      <c r="C6" s="4">
        <v>44210</v>
      </c>
      <c r="D6" s="63" t="s">
        <v>44</v>
      </c>
      <c r="E6" s="9" t="s">
        <v>43</v>
      </c>
      <c r="F6" s="1">
        <v>2</v>
      </c>
      <c r="G6" s="1">
        <v>0.7</v>
      </c>
      <c r="H6" s="19">
        <f t="shared" ref="H6:H59" si="0">F6*G6</f>
        <v>1.4</v>
      </c>
    </row>
    <row r="7" spans="1:8">
      <c r="A7" s="10">
        <v>4</v>
      </c>
      <c r="B7" s="11"/>
      <c r="C7" s="4">
        <v>44215</v>
      </c>
      <c r="D7" s="63" t="s">
        <v>45</v>
      </c>
      <c r="E7" s="12" t="s">
        <v>46</v>
      </c>
      <c r="F7" s="1">
        <v>3</v>
      </c>
      <c r="G7" s="1">
        <v>0.5</v>
      </c>
      <c r="H7" s="19">
        <f t="shared" si="0"/>
        <v>1.5</v>
      </c>
    </row>
    <row r="8" spans="1:8">
      <c r="A8" s="10">
        <v>5</v>
      </c>
      <c r="B8" s="11"/>
      <c r="C8" s="4">
        <v>44215</v>
      </c>
      <c r="D8" s="64" t="s">
        <v>47</v>
      </c>
      <c r="E8" s="12" t="s">
        <v>46</v>
      </c>
      <c r="F8" s="1">
        <v>3</v>
      </c>
      <c r="G8" s="1">
        <v>0.5</v>
      </c>
      <c r="H8" s="19">
        <f t="shared" si="0"/>
        <v>1.5</v>
      </c>
    </row>
    <row r="9" spans="1:8">
      <c r="A9" s="10">
        <v>6</v>
      </c>
      <c r="B9" s="11"/>
      <c r="C9" s="4">
        <v>44211</v>
      </c>
      <c r="D9" s="64" t="s">
        <v>48</v>
      </c>
      <c r="E9" s="12" t="s">
        <v>49</v>
      </c>
      <c r="F9" s="1">
        <v>3</v>
      </c>
      <c r="G9" s="1">
        <v>0.5</v>
      </c>
      <c r="H9" s="19">
        <f t="shared" si="0"/>
        <v>1.5</v>
      </c>
    </row>
    <row r="10" spans="1:8">
      <c r="A10" s="10">
        <v>7</v>
      </c>
      <c r="B10" s="11"/>
      <c r="C10" s="4">
        <v>44211</v>
      </c>
      <c r="D10" s="64" t="s">
        <v>50</v>
      </c>
      <c r="E10" s="12" t="s">
        <v>49</v>
      </c>
      <c r="F10" s="1">
        <v>3</v>
      </c>
      <c r="G10" s="1">
        <v>1</v>
      </c>
      <c r="H10" s="19">
        <f t="shared" si="0"/>
        <v>3</v>
      </c>
    </row>
    <row r="11" spans="1:8">
      <c r="A11" s="10">
        <v>8</v>
      </c>
      <c r="B11" s="11"/>
      <c r="C11" s="4">
        <v>44214</v>
      </c>
      <c r="D11" s="64" t="s">
        <v>51</v>
      </c>
      <c r="E11" s="12"/>
      <c r="F11" s="1">
        <v>5</v>
      </c>
      <c r="G11" s="1">
        <v>0.5</v>
      </c>
      <c r="H11" s="19">
        <f t="shared" si="0"/>
        <v>2.5</v>
      </c>
    </row>
    <row r="12" spans="1:8">
      <c r="A12" s="10">
        <v>9</v>
      </c>
      <c r="B12" s="11"/>
      <c r="C12" s="4">
        <v>44217</v>
      </c>
      <c r="D12" s="64" t="s">
        <v>52</v>
      </c>
      <c r="E12" s="12" t="s">
        <v>53</v>
      </c>
      <c r="F12" s="1">
        <v>2.7</v>
      </c>
      <c r="G12" s="1">
        <v>0.5</v>
      </c>
      <c r="H12" s="19">
        <f t="shared" si="0"/>
        <v>1.35</v>
      </c>
    </row>
    <row r="13" spans="1:8">
      <c r="A13" s="10">
        <v>10</v>
      </c>
      <c r="B13" s="11"/>
      <c r="C13" s="4">
        <v>44217</v>
      </c>
      <c r="D13" s="64" t="s">
        <v>54</v>
      </c>
      <c r="E13" s="12" t="s">
        <v>55</v>
      </c>
      <c r="F13" s="1">
        <v>3.3</v>
      </c>
      <c r="G13" s="1">
        <v>0.5</v>
      </c>
      <c r="H13" s="19">
        <f t="shared" si="0"/>
        <v>1.65</v>
      </c>
    </row>
    <row r="14" spans="1:8">
      <c r="A14" s="10">
        <v>11</v>
      </c>
      <c r="B14" s="11"/>
      <c r="C14" s="4">
        <v>44217</v>
      </c>
      <c r="D14" s="64" t="s">
        <v>56</v>
      </c>
      <c r="E14" s="13" t="s">
        <v>57</v>
      </c>
      <c r="F14" s="1">
        <v>7.2</v>
      </c>
      <c r="G14" s="1">
        <v>1</v>
      </c>
      <c r="H14" s="19">
        <f t="shared" si="0"/>
        <v>7.2</v>
      </c>
    </row>
    <row r="15" spans="1:8">
      <c r="A15" s="10">
        <v>12</v>
      </c>
      <c r="B15" s="11"/>
      <c r="C15" s="4">
        <v>44217</v>
      </c>
      <c r="D15" s="64" t="s">
        <v>58</v>
      </c>
      <c r="E15" s="13" t="s">
        <v>59</v>
      </c>
      <c r="F15" s="1">
        <v>6</v>
      </c>
      <c r="G15" s="1">
        <v>0.5</v>
      </c>
      <c r="H15" s="19">
        <f t="shared" si="0"/>
        <v>3</v>
      </c>
    </row>
    <row r="16" spans="1:8">
      <c r="A16" s="10">
        <v>13</v>
      </c>
      <c r="B16" s="11"/>
      <c r="C16" s="4">
        <v>44210</v>
      </c>
      <c r="D16" s="64" t="s">
        <v>61</v>
      </c>
      <c r="E16" s="13" t="s">
        <v>62</v>
      </c>
      <c r="F16" s="1">
        <v>3</v>
      </c>
      <c r="G16" s="1">
        <v>0.5</v>
      </c>
      <c r="H16" s="19">
        <f t="shared" si="0"/>
        <v>1.5</v>
      </c>
    </row>
    <row r="17" spans="1:8">
      <c r="A17" s="10">
        <v>14</v>
      </c>
      <c r="B17" s="11"/>
      <c r="C17" s="4">
        <v>44210</v>
      </c>
      <c r="D17" s="64" t="s">
        <v>63</v>
      </c>
      <c r="E17" s="13" t="s">
        <v>62</v>
      </c>
      <c r="F17" s="1">
        <v>3</v>
      </c>
      <c r="G17" s="1">
        <v>1</v>
      </c>
      <c r="H17" s="19">
        <f t="shared" si="0"/>
        <v>3</v>
      </c>
    </row>
    <row r="18" spans="1:8" ht="15">
      <c r="A18" s="10">
        <v>15</v>
      </c>
      <c r="B18" s="11"/>
      <c r="C18" s="4">
        <v>44211</v>
      </c>
      <c r="D18" s="65" t="s">
        <v>64</v>
      </c>
      <c r="E18" s="13" t="s">
        <v>49</v>
      </c>
      <c r="F18" s="51">
        <v>3</v>
      </c>
      <c r="G18" s="52">
        <v>0.5</v>
      </c>
      <c r="H18" s="61">
        <f t="shared" si="0"/>
        <v>1.5</v>
      </c>
    </row>
    <row r="19" spans="1:8">
      <c r="A19" s="10">
        <v>16</v>
      </c>
      <c r="B19" s="11"/>
      <c r="C19" s="4">
        <v>44212</v>
      </c>
      <c r="D19" s="53" t="s">
        <v>67</v>
      </c>
      <c r="E19" s="13" t="s">
        <v>65</v>
      </c>
      <c r="F19" s="11">
        <v>4</v>
      </c>
      <c r="G19" s="11">
        <v>0.5</v>
      </c>
      <c r="H19" s="58">
        <f t="shared" si="0"/>
        <v>2</v>
      </c>
    </row>
    <row r="20" spans="1:8">
      <c r="A20" s="10">
        <v>17</v>
      </c>
      <c r="B20" s="11"/>
      <c r="C20" s="4">
        <v>44217</v>
      </c>
      <c r="D20" s="53" t="s">
        <v>66</v>
      </c>
      <c r="E20" s="13" t="s">
        <v>68</v>
      </c>
      <c r="F20" s="11">
        <v>3.5</v>
      </c>
      <c r="G20" s="11">
        <v>1</v>
      </c>
      <c r="H20" s="58">
        <f t="shared" si="0"/>
        <v>3.5</v>
      </c>
    </row>
    <row r="21" spans="1:8">
      <c r="A21" s="10">
        <v>18</v>
      </c>
      <c r="B21" s="11"/>
      <c r="C21" s="4">
        <v>44217</v>
      </c>
      <c r="D21" s="53" t="s">
        <v>69</v>
      </c>
      <c r="E21" s="13" t="s">
        <v>68</v>
      </c>
      <c r="F21" s="11">
        <v>3.5</v>
      </c>
      <c r="G21" s="11">
        <v>1</v>
      </c>
      <c r="H21" s="58">
        <f t="shared" si="0"/>
        <v>3.5</v>
      </c>
    </row>
    <row r="22" spans="1:8">
      <c r="A22" s="10">
        <v>19</v>
      </c>
      <c r="B22" s="11"/>
      <c r="C22" s="4">
        <v>44209</v>
      </c>
      <c r="D22" s="53" t="s">
        <v>70</v>
      </c>
      <c r="E22" s="11" t="s">
        <v>71</v>
      </c>
      <c r="F22" s="11">
        <v>2.4</v>
      </c>
      <c r="G22" s="11">
        <v>1.2</v>
      </c>
      <c r="H22" s="58">
        <f t="shared" si="0"/>
        <v>2.88</v>
      </c>
    </row>
    <row r="23" spans="1:8">
      <c r="A23" s="10">
        <v>20</v>
      </c>
      <c r="B23" s="11"/>
      <c r="C23" s="4">
        <v>44211</v>
      </c>
      <c r="D23" s="53" t="s">
        <v>72</v>
      </c>
      <c r="E23" s="11" t="s">
        <v>73</v>
      </c>
      <c r="F23" s="11">
        <v>3.8</v>
      </c>
      <c r="G23" s="11">
        <v>1.3</v>
      </c>
      <c r="H23" s="58">
        <f t="shared" si="0"/>
        <v>4.9399999999999995</v>
      </c>
    </row>
    <row r="24" spans="1:8">
      <c r="A24" s="10">
        <v>21</v>
      </c>
      <c r="B24" s="11"/>
      <c r="C24" s="4">
        <v>44211</v>
      </c>
      <c r="D24" s="53" t="s">
        <v>72</v>
      </c>
      <c r="E24" s="11" t="s">
        <v>73</v>
      </c>
      <c r="F24" s="11">
        <v>1.25</v>
      </c>
      <c r="G24" s="11">
        <v>2</v>
      </c>
      <c r="H24" s="58">
        <f t="shared" si="0"/>
        <v>2.5</v>
      </c>
    </row>
    <row r="25" spans="1:8">
      <c r="A25" s="10">
        <v>22</v>
      </c>
      <c r="B25" s="11"/>
      <c r="C25" s="4">
        <v>44211</v>
      </c>
      <c r="D25" s="53" t="s">
        <v>74</v>
      </c>
      <c r="E25" s="11" t="s">
        <v>75</v>
      </c>
      <c r="F25" s="11">
        <v>2.7</v>
      </c>
      <c r="G25" s="11">
        <v>1</v>
      </c>
      <c r="H25" s="58">
        <f t="shared" si="0"/>
        <v>2.7</v>
      </c>
    </row>
    <row r="26" spans="1:8">
      <c r="A26" s="10">
        <v>23</v>
      </c>
      <c r="B26" s="11"/>
      <c r="C26" s="4">
        <v>44211</v>
      </c>
      <c r="D26" s="53" t="s">
        <v>74</v>
      </c>
      <c r="E26" s="11" t="s">
        <v>75</v>
      </c>
      <c r="F26" s="11">
        <v>1.3</v>
      </c>
      <c r="G26" s="11">
        <v>1</v>
      </c>
      <c r="H26" s="58">
        <f t="shared" si="0"/>
        <v>1.3</v>
      </c>
    </row>
    <row r="27" spans="1:8">
      <c r="A27" s="10">
        <v>24</v>
      </c>
      <c r="B27" s="11"/>
      <c r="C27" s="4">
        <v>44211</v>
      </c>
      <c r="D27" s="53" t="s">
        <v>74</v>
      </c>
      <c r="E27" s="11" t="s">
        <v>75</v>
      </c>
      <c r="F27" s="11">
        <v>1.3</v>
      </c>
      <c r="G27" s="11">
        <v>1</v>
      </c>
      <c r="H27" s="58">
        <f t="shared" si="0"/>
        <v>1.3</v>
      </c>
    </row>
    <row r="28" spans="1:8">
      <c r="A28" s="10">
        <v>25</v>
      </c>
      <c r="B28" s="11"/>
      <c r="C28" s="4">
        <v>44209</v>
      </c>
      <c r="D28" s="53" t="s">
        <v>76</v>
      </c>
      <c r="E28" s="11" t="s">
        <v>34</v>
      </c>
      <c r="F28" s="11">
        <v>2.5</v>
      </c>
      <c r="G28" s="11">
        <v>0.4</v>
      </c>
      <c r="H28" s="58">
        <f t="shared" si="0"/>
        <v>1</v>
      </c>
    </row>
    <row r="29" spans="1:8">
      <c r="A29" s="10">
        <v>26</v>
      </c>
      <c r="B29" s="11"/>
      <c r="C29" s="4">
        <v>44209</v>
      </c>
      <c r="D29" s="53" t="s">
        <v>77</v>
      </c>
      <c r="E29" s="11" t="s">
        <v>38</v>
      </c>
      <c r="F29" s="11">
        <v>4.4000000000000004</v>
      </c>
      <c r="G29" s="11">
        <v>1</v>
      </c>
      <c r="H29" s="58">
        <f t="shared" si="0"/>
        <v>4.4000000000000004</v>
      </c>
    </row>
    <row r="30" spans="1:8">
      <c r="A30" s="10">
        <v>27</v>
      </c>
      <c r="B30" s="11"/>
      <c r="C30" s="4">
        <v>44209</v>
      </c>
      <c r="D30" s="53" t="s">
        <v>77</v>
      </c>
      <c r="E30" s="11" t="s">
        <v>38</v>
      </c>
      <c r="F30" s="11">
        <v>1.3</v>
      </c>
      <c r="G30" s="11">
        <v>1</v>
      </c>
      <c r="H30" s="58">
        <f t="shared" si="0"/>
        <v>1.3</v>
      </c>
    </row>
    <row r="31" spans="1:8">
      <c r="A31" s="10">
        <v>28</v>
      </c>
      <c r="B31" s="11"/>
      <c r="C31" s="4">
        <v>44209</v>
      </c>
      <c r="D31" s="53" t="s">
        <v>39</v>
      </c>
      <c r="E31" s="11" t="s">
        <v>38</v>
      </c>
      <c r="F31" s="11">
        <v>3</v>
      </c>
      <c r="G31" s="11">
        <v>0.7</v>
      </c>
      <c r="H31" s="58">
        <f t="shared" si="0"/>
        <v>2.0999999999999996</v>
      </c>
    </row>
    <row r="32" spans="1:8">
      <c r="A32" s="10">
        <v>29</v>
      </c>
      <c r="B32" s="11"/>
      <c r="C32" s="4">
        <v>44209</v>
      </c>
      <c r="D32" s="53" t="s">
        <v>78</v>
      </c>
      <c r="E32" s="11" t="s">
        <v>38</v>
      </c>
      <c r="F32" s="11">
        <v>3.5</v>
      </c>
      <c r="G32" s="11">
        <v>0.8</v>
      </c>
      <c r="H32" s="58">
        <f t="shared" si="0"/>
        <v>2.8000000000000003</v>
      </c>
    </row>
    <row r="33" spans="1:8">
      <c r="A33" s="10">
        <v>30</v>
      </c>
      <c r="B33" s="11"/>
      <c r="C33" s="4">
        <v>44209</v>
      </c>
      <c r="D33" s="53" t="s">
        <v>79</v>
      </c>
      <c r="E33" s="11" t="s">
        <v>38</v>
      </c>
      <c r="F33" s="11">
        <v>3</v>
      </c>
      <c r="G33" s="11">
        <v>0.7</v>
      </c>
      <c r="H33" s="58">
        <f t="shared" si="0"/>
        <v>2.0999999999999996</v>
      </c>
    </row>
    <row r="34" spans="1:8">
      <c r="A34" s="10">
        <v>31</v>
      </c>
      <c r="B34" s="11"/>
      <c r="C34" s="4">
        <v>44209</v>
      </c>
      <c r="D34" s="53" t="s">
        <v>80</v>
      </c>
      <c r="E34" s="11" t="s">
        <v>38</v>
      </c>
      <c r="F34" s="11">
        <v>2</v>
      </c>
      <c r="G34" s="11">
        <v>0.75</v>
      </c>
      <c r="H34" s="58">
        <f t="shared" si="0"/>
        <v>1.5</v>
      </c>
    </row>
    <row r="35" spans="1:8">
      <c r="A35" s="10">
        <v>32</v>
      </c>
      <c r="B35" s="11"/>
      <c r="C35" s="4">
        <v>44209</v>
      </c>
      <c r="D35" s="53" t="s">
        <v>81</v>
      </c>
      <c r="E35" s="11" t="s">
        <v>38</v>
      </c>
      <c r="F35" s="11">
        <v>2.9</v>
      </c>
      <c r="G35" s="11">
        <v>0.55000000000000004</v>
      </c>
      <c r="H35" s="58">
        <f t="shared" si="0"/>
        <v>1.595</v>
      </c>
    </row>
    <row r="36" spans="1:8">
      <c r="A36" s="10">
        <v>33</v>
      </c>
      <c r="B36" s="11"/>
      <c r="C36" s="4">
        <v>44209</v>
      </c>
      <c r="D36" s="53" t="s">
        <v>35</v>
      </c>
      <c r="E36" s="11" t="s">
        <v>38</v>
      </c>
      <c r="F36" s="11">
        <v>3</v>
      </c>
      <c r="G36" s="11">
        <v>0.7</v>
      </c>
      <c r="H36" s="58">
        <f t="shared" si="0"/>
        <v>2.0999999999999996</v>
      </c>
    </row>
    <row r="37" spans="1:8">
      <c r="A37" s="10">
        <v>34</v>
      </c>
      <c r="B37" s="11"/>
      <c r="C37" s="4">
        <v>44209</v>
      </c>
      <c r="D37" s="53" t="s">
        <v>82</v>
      </c>
      <c r="E37" s="11" t="s">
        <v>38</v>
      </c>
      <c r="F37" s="11">
        <v>1.1000000000000001</v>
      </c>
      <c r="G37" s="11">
        <v>0.45</v>
      </c>
      <c r="H37" s="58">
        <f t="shared" si="0"/>
        <v>0.49500000000000005</v>
      </c>
    </row>
    <row r="38" spans="1:8">
      <c r="A38" s="10">
        <v>35</v>
      </c>
      <c r="B38" s="11"/>
      <c r="C38" s="4">
        <v>44184</v>
      </c>
      <c r="D38" s="53" t="s">
        <v>84</v>
      </c>
      <c r="E38" s="11" t="s">
        <v>83</v>
      </c>
      <c r="F38" s="11">
        <v>3</v>
      </c>
      <c r="G38" s="11">
        <v>1</v>
      </c>
      <c r="H38" s="58">
        <f t="shared" si="0"/>
        <v>3</v>
      </c>
    </row>
    <row r="39" spans="1:8">
      <c r="A39" s="10">
        <v>36</v>
      </c>
      <c r="B39" s="11"/>
      <c r="C39" s="4">
        <v>44184</v>
      </c>
      <c r="D39" s="53" t="s">
        <v>85</v>
      </c>
      <c r="E39" s="11" t="s">
        <v>83</v>
      </c>
      <c r="F39" s="11">
        <v>4</v>
      </c>
      <c r="G39" s="11">
        <v>0.8</v>
      </c>
      <c r="H39" s="58">
        <f t="shared" si="0"/>
        <v>3.2</v>
      </c>
    </row>
    <row r="40" spans="1:8">
      <c r="A40" s="10">
        <v>37</v>
      </c>
      <c r="B40" s="11"/>
      <c r="C40" s="4">
        <v>44184</v>
      </c>
      <c r="D40" s="53" t="s">
        <v>86</v>
      </c>
      <c r="E40" s="11" t="s">
        <v>83</v>
      </c>
      <c r="F40" s="11">
        <v>4.5</v>
      </c>
      <c r="G40" s="11">
        <v>1.1000000000000001</v>
      </c>
      <c r="H40" s="58">
        <f t="shared" si="0"/>
        <v>4.95</v>
      </c>
    </row>
    <row r="41" spans="1:8">
      <c r="A41" s="10">
        <v>38</v>
      </c>
      <c r="B41" s="11"/>
      <c r="C41" s="4">
        <v>44184</v>
      </c>
      <c r="D41" s="53" t="s">
        <v>87</v>
      </c>
      <c r="E41" s="11" t="s">
        <v>88</v>
      </c>
      <c r="F41" s="11">
        <v>3</v>
      </c>
      <c r="G41" s="11">
        <v>0.45</v>
      </c>
      <c r="H41" s="58">
        <f t="shared" si="0"/>
        <v>1.35</v>
      </c>
    </row>
    <row r="42" spans="1:8">
      <c r="A42" s="10">
        <v>39</v>
      </c>
      <c r="B42" s="11"/>
      <c r="C42" s="4">
        <v>44188</v>
      </c>
      <c r="D42" s="53" t="s">
        <v>89</v>
      </c>
      <c r="E42" s="11" t="s">
        <v>36</v>
      </c>
      <c r="F42" s="11">
        <v>2.4</v>
      </c>
      <c r="G42" s="11">
        <v>0.65</v>
      </c>
      <c r="H42" s="58">
        <f t="shared" si="0"/>
        <v>1.56</v>
      </c>
    </row>
    <row r="43" spans="1:8">
      <c r="A43" s="10">
        <v>40</v>
      </c>
      <c r="B43" s="11"/>
      <c r="C43" s="4">
        <v>44188</v>
      </c>
      <c r="D43" s="53" t="s">
        <v>90</v>
      </c>
      <c r="E43" s="11" t="s">
        <v>36</v>
      </c>
      <c r="F43" s="11">
        <v>2.85</v>
      </c>
      <c r="G43" s="11">
        <v>0.7</v>
      </c>
      <c r="H43" s="58">
        <f t="shared" si="0"/>
        <v>1.9949999999999999</v>
      </c>
    </row>
    <row r="44" spans="1:8">
      <c r="A44" s="10">
        <v>41</v>
      </c>
      <c r="B44" s="11"/>
      <c r="C44" s="4">
        <v>44188</v>
      </c>
      <c r="D44" s="53" t="s">
        <v>91</v>
      </c>
      <c r="E44" s="11" t="s">
        <v>36</v>
      </c>
      <c r="F44" s="11">
        <v>3.95</v>
      </c>
      <c r="G44" s="11">
        <v>0.95</v>
      </c>
      <c r="H44" s="58">
        <f t="shared" si="0"/>
        <v>3.7524999999999999</v>
      </c>
    </row>
    <row r="45" spans="1:8">
      <c r="A45" s="10">
        <v>42</v>
      </c>
      <c r="B45" s="11"/>
      <c r="C45" s="4">
        <v>44188</v>
      </c>
      <c r="D45" s="53" t="s">
        <v>92</v>
      </c>
      <c r="E45" s="11" t="s">
        <v>36</v>
      </c>
      <c r="F45" s="11">
        <v>2.9</v>
      </c>
      <c r="G45" s="11">
        <v>0.9</v>
      </c>
      <c r="H45" s="58">
        <f t="shared" si="0"/>
        <v>2.61</v>
      </c>
    </row>
    <row r="46" spans="1:8">
      <c r="A46" s="10">
        <v>43</v>
      </c>
      <c r="B46" s="11"/>
      <c r="C46" s="4">
        <v>44188</v>
      </c>
      <c r="D46" s="53" t="s">
        <v>93</v>
      </c>
      <c r="E46" s="11" t="s">
        <v>36</v>
      </c>
      <c r="F46" s="11">
        <v>1.5</v>
      </c>
      <c r="G46" s="11">
        <v>0.7</v>
      </c>
      <c r="H46" s="58">
        <f t="shared" si="0"/>
        <v>1.0499999999999998</v>
      </c>
    </row>
    <row r="47" spans="1:8">
      <c r="A47" s="10">
        <v>44</v>
      </c>
      <c r="B47" s="11"/>
      <c r="C47" s="4">
        <v>44187</v>
      </c>
      <c r="D47" s="53" t="s">
        <v>94</v>
      </c>
      <c r="E47" s="11" t="s">
        <v>95</v>
      </c>
      <c r="F47" s="11">
        <v>3.5</v>
      </c>
      <c r="G47" s="11">
        <v>1</v>
      </c>
      <c r="H47" s="58">
        <f t="shared" si="0"/>
        <v>3.5</v>
      </c>
    </row>
    <row r="48" spans="1:8">
      <c r="A48" s="10">
        <v>45</v>
      </c>
      <c r="B48" s="11"/>
      <c r="C48" s="4">
        <v>44188</v>
      </c>
      <c r="D48" s="53" t="s">
        <v>96</v>
      </c>
      <c r="E48" s="11" t="s">
        <v>95</v>
      </c>
      <c r="F48" s="11">
        <v>4</v>
      </c>
      <c r="G48" s="11">
        <v>1</v>
      </c>
      <c r="H48" s="58">
        <f t="shared" si="0"/>
        <v>4</v>
      </c>
    </row>
    <row r="49" spans="1:9">
      <c r="A49" s="10">
        <v>46</v>
      </c>
      <c r="B49" s="11"/>
      <c r="C49" s="4">
        <v>44218</v>
      </c>
      <c r="D49" s="53" t="s">
        <v>97</v>
      </c>
      <c r="E49" s="11" t="s">
        <v>29</v>
      </c>
      <c r="F49" s="11">
        <v>4</v>
      </c>
      <c r="G49" s="11">
        <v>1</v>
      </c>
      <c r="H49" s="58">
        <f t="shared" si="0"/>
        <v>4</v>
      </c>
    </row>
    <row r="50" spans="1:9">
      <c r="A50" s="10">
        <v>47</v>
      </c>
      <c r="B50" s="11"/>
      <c r="C50" s="4">
        <v>44218</v>
      </c>
      <c r="D50" s="53" t="s">
        <v>98</v>
      </c>
      <c r="E50" s="11" t="s">
        <v>99</v>
      </c>
      <c r="F50" s="11">
        <v>4</v>
      </c>
      <c r="G50" s="11">
        <v>0.6</v>
      </c>
      <c r="H50" s="58">
        <f t="shared" si="0"/>
        <v>2.4</v>
      </c>
    </row>
    <row r="51" spans="1:9">
      <c r="A51" s="10">
        <v>48</v>
      </c>
      <c r="B51" s="11"/>
      <c r="C51" s="4">
        <v>44218</v>
      </c>
      <c r="D51" s="53" t="s">
        <v>100</v>
      </c>
      <c r="E51" s="11" t="s">
        <v>99</v>
      </c>
      <c r="F51" s="11">
        <v>2.8</v>
      </c>
      <c r="G51" s="11">
        <v>0.8</v>
      </c>
      <c r="H51" s="58">
        <f t="shared" si="0"/>
        <v>2.2399999999999998</v>
      </c>
    </row>
    <row r="52" spans="1:9">
      <c r="A52" s="10">
        <v>49</v>
      </c>
      <c r="B52" s="11"/>
      <c r="C52" s="4">
        <v>44218</v>
      </c>
      <c r="D52" s="53" t="s">
        <v>101</v>
      </c>
      <c r="E52" s="11" t="s">
        <v>99</v>
      </c>
      <c r="F52" s="11">
        <v>4</v>
      </c>
      <c r="G52" s="11">
        <v>0.7</v>
      </c>
      <c r="H52" s="58">
        <f t="shared" si="0"/>
        <v>2.8</v>
      </c>
    </row>
    <row r="53" spans="1:9">
      <c r="A53" s="10">
        <v>50</v>
      </c>
      <c r="B53" s="11"/>
      <c r="C53" s="4">
        <v>44218</v>
      </c>
      <c r="D53" s="53" t="s">
        <v>102</v>
      </c>
      <c r="E53" s="11" t="s">
        <v>99</v>
      </c>
      <c r="F53" s="11">
        <v>4</v>
      </c>
      <c r="G53" s="11">
        <v>0.7</v>
      </c>
      <c r="H53" s="58">
        <f t="shared" si="0"/>
        <v>2.8</v>
      </c>
    </row>
    <row r="54" spans="1:9">
      <c r="A54" s="10">
        <v>51</v>
      </c>
      <c r="B54" s="11"/>
      <c r="C54" s="4">
        <v>44210</v>
      </c>
      <c r="D54" s="53" t="s">
        <v>103</v>
      </c>
      <c r="E54" s="11" t="s">
        <v>108</v>
      </c>
      <c r="F54" s="11">
        <v>2.8</v>
      </c>
      <c r="G54" s="11">
        <v>1</v>
      </c>
      <c r="H54" s="58">
        <f t="shared" si="0"/>
        <v>2.8</v>
      </c>
    </row>
    <row r="55" spans="1:9">
      <c r="A55" s="10">
        <v>52</v>
      </c>
      <c r="B55" s="11"/>
      <c r="C55" s="4">
        <v>44210</v>
      </c>
      <c r="D55" s="53" t="s">
        <v>37</v>
      </c>
      <c r="E55" s="11" t="s">
        <v>108</v>
      </c>
      <c r="F55" s="11">
        <v>2.8</v>
      </c>
      <c r="G55" s="11">
        <v>1</v>
      </c>
      <c r="H55" s="58">
        <f t="shared" si="0"/>
        <v>2.8</v>
      </c>
    </row>
    <row r="56" spans="1:9">
      <c r="A56" s="10">
        <v>53</v>
      </c>
      <c r="B56" s="11"/>
      <c r="C56" s="4">
        <v>44210</v>
      </c>
      <c r="D56" s="53" t="s">
        <v>104</v>
      </c>
      <c r="E56" s="11" t="s">
        <v>108</v>
      </c>
      <c r="F56" s="11">
        <v>2</v>
      </c>
      <c r="G56" s="11">
        <v>1</v>
      </c>
      <c r="H56" s="58">
        <f t="shared" si="0"/>
        <v>2</v>
      </c>
    </row>
    <row r="57" spans="1:9">
      <c r="A57" s="10">
        <v>54</v>
      </c>
      <c r="B57" s="11"/>
      <c r="C57" s="4">
        <v>44210</v>
      </c>
      <c r="D57" s="53" t="s">
        <v>105</v>
      </c>
      <c r="E57" s="11" t="s">
        <v>108</v>
      </c>
      <c r="F57" s="11">
        <v>3</v>
      </c>
      <c r="G57" s="11">
        <v>1</v>
      </c>
      <c r="H57" s="58">
        <f t="shared" si="0"/>
        <v>3</v>
      </c>
    </row>
    <row r="58" spans="1:9">
      <c r="A58" s="10">
        <v>55</v>
      </c>
      <c r="B58" s="11"/>
      <c r="C58" s="4">
        <v>44210</v>
      </c>
      <c r="D58" s="53" t="s">
        <v>106</v>
      </c>
      <c r="E58" s="11" t="s">
        <v>108</v>
      </c>
      <c r="F58" s="11">
        <v>3</v>
      </c>
      <c r="G58" s="11">
        <v>1</v>
      </c>
      <c r="H58" s="58">
        <f t="shared" si="0"/>
        <v>3</v>
      </c>
    </row>
    <row r="59" spans="1:9">
      <c r="A59" s="10">
        <v>56</v>
      </c>
      <c r="B59" s="11"/>
      <c r="C59" s="4">
        <v>44210</v>
      </c>
      <c r="D59" s="53" t="s">
        <v>107</v>
      </c>
      <c r="E59" s="11" t="s">
        <v>108</v>
      </c>
      <c r="F59" s="11">
        <v>3</v>
      </c>
      <c r="G59" s="11">
        <v>1</v>
      </c>
      <c r="H59" s="58">
        <f t="shared" si="0"/>
        <v>3</v>
      </c>
    </row>
    <row r="60" spans="1:9">
      <c r="A60" s="10">
        <v>57</v>
      </c>
      <c r="B60" s="11"/>
      <c r="C60" s="4">
        <v>44216</v>
      </c>
      <c r="D60" s="53" t="s">
        <v>144</v>
      </c>
      <c r="E60" s="66" t="s">
        <v>113</v>
      </c>
      <c r="F60" s="66">
        <v>3.2</v>
      </c>
      <c r="G60" s="66">
        <v>1.5</v>
      </c>
      <c r="H60" s="67">
        <f>F60*G60</f>
        <v>4.8000000000000007</v>
      </c>
    </row>
    <row r="61" spans="1:9">
      <c r="A61" s="10">
        <v>58</v>
      </c>
      <c r="B61" s="11"/>
      <c r="C61" s="4">
        <v>44216</v>
      </c>
      <c r="D61" s="53" t="s">
        <v>144</v>
      </c>
      <c r="E61" s="66" t="s">
        <v>113</v>
      </c>
      <c r="F61" s="66">
        <v>3.2</v>
      </c>
      <c r="G61" s="66">
        <v>1.5</v>
      </c>
      <c r="H61" s="67">
        <f>F61*G61</f>
        <v>4.8000000000000007</v>
      </c>
      <c r="I61" s="68"/>
    </row>
    <row r="62" spans="1:9">
      <c r="A62" s="10">
        <v>59</v>
      </c>
      <c r="B62" s="11"/>
      <c r="C62" s="4">
        <v>44216</v>
      </c>
      <c r="D62" s="53" t="s">
        <v>114</v>
      </c>
      <c r="E62" s="66" t="s">
        <v>113</v>
      </c>
      <c r="F62" s="66">
        <v>3.2</v>
      </c>
      <c r="G62" s="66">
        <v>1.2</v>
      </c>
      <c r="H62" s="67">
        <f t="shared" ref="H62:H89" si="1">F62*G62</f>
        <v>3.84</v>
      </c>
      <c r="I62" s="68"/>
    </row>
    <row r="63" spans="1:9">
      <c r="A63" s="10">
        <v>60</v>
      </c>
      <c r="B63" s="11"/>
      <c r="C63" s="4">
        <v>44214</v>
      </c>
      <c r="D63" s="53" t="s">
        <v>115</v>
      </c>
      <c r="E63" s="66" t="s">
        <v>116</v>
      </c>
      <c r="F63" s="66">
        <v>5</v>
      </c>
      <c r="G63" s="66">
        <v>1</v>
      </c>
      <c r="H63" s="67">
        <f t="shared" si="1"/>
        <v>5</v>
      </c>
      <c r="I63" s="68"/>
    </row>
    <row r="64" spans="1:9">
      <c r="A64" s="10">
        <v>61</v>
      </c>
      <c r="B64" s="11"/>
      <c r="C64" s="4">
        <v>44214</v>
      </c>
      <c r="D64" s="53" t="s">
        <v>117</v>
      </c>
      <c r="E64" s="66" t="s">
        <v>118</v>
      </c>
      <c r="F64" s="66">
        <v>4</v>
      </c>
      <c r="G64" s="66">
        <v>0.7</v>
      </c>
      <c r="H64" s="67">
        <f t="shared" si="1"/>
        <v>2.8</v>
      </c>
      <c r="I64" s="68"/>
    </row>
    <row r="65" spans="1:9">
      <c r="A65" s="10">
        <v>62</v>
      </c>
      <c r="B65" s="11"/>
      <c r="C65" s="4">
        <v>44214</v>
      </c>
      <c r="D65" s="53" t="s">
        <v>119</v>
      </c>
      <c r="E65" s="66" t="s">
        <v>118</v>
      </c>
      <c r="F65" s="66">
        <v>2.5</v>
      </c>
      <c r="G65" s="66">
        <v>0.5</v>
      </c>
      <c r="H65" s="67">
        <f t="shared" si="1"/>
        <v>1.25</v>
      </c>
      <c r="I65" s="68"/>
    </row>
    <row r="66" spans="1:9">
      <c r="A66" s="10">
        <v>63</v>
      </c>
      <c r="B66" s="11"/>
      <c r="C66" s="4">
        <v>44209</v>
      </c>
      <c r="D66" s="53" t="s">
        <v>139</v>
      </c>
      <c r="E66" s="66"/>
      <c r="F66" s="66">
        <v>3</v>
      </c>
      <c r="G66" s="66">
        <v>1</v>
      </c>
      <c r="H66" s="67">
        <f t="shared" si="1"/>
        <v>3</v>
      </c>
      <c r="I66" s="68"/>
    </row>
    <row r="67" spans="1:9">
      <c r="A67" s="10">
        <v>64</v>
      </c>
      <c r="B67" s="11"/>
      <c r="C67" s="4">
        <v>44209</v>
      </c>
      <c r="D67" s="53" t="s">
        <v>143</v>
      </c>
      <c r="E67" s="66" t="s">
        <v>120</v>
      </c>
      <c r="F67" s="66">
        <v>7</v>
      </c>
      <c r="G67" s="66">
        <v>0.7</v>
      </c>
      <c r="H67" s="67">
        <f t="shared" si="1"/>
        <v>4.8999999999999995</v>
      </c>
      <c r="I67" s="68"/>
    </row>
    <row r="68" spans="1:9">
      <c r="A68" s="10">
        <v>65</v>
      </c>
      <c r="B68" s="11"/>
      <c r="C68" s="4">
        <v>44209</v>
      </c>
      <c r="D68" s="53" t="s">
        <v>121</v>
      </c>
      <c r="E68" s="66" t="s">
        <v>122</v>
      </c>
      <c r="F68" s="66">
        <v>3.2</v>
      </c>
      <c r="G68" s="66">
        <v>0.4</v>
      </c>
      <c r="H68" s="67">
        <f t="shared" si="1"/>
        <v>1.2800000000000002</v>
      </c>
      <c r="I68" s="68"/>
    </row>
    <row r="69" spans="1:9">
      <c r="A69" s="10">
        <v>66</v>
      </c>
      <c r="B69" s="11"/>
      <c r="C69" s="4">
        <v>44209</v>
      </c>
      <c r="D69" s="53" t="s">
        <v>123</v>
      </c>
      <c r="E69" s="66" t="s">
        <v>122</v>
      </c>
      <c r="F69" s="66">
        <v>3</v>
      </c>
      <c r="G69" s="66">
        <v>0.4</v>
      </c>
      <c r="H69" s="67">
        <f t="shared" si="1"/>
        <v>1.2000000000000002</v>
      </c>
      <c r="I69" s="68"/>
    </row>
    <row r="70" spans="1:9">
      <c r="A70" s="10">
        <v>67</v>
      </c>
      <c r="B70" s="11"/>
      <c r="C70" s="4">
        <v>44209</v>
      </c>
      <c r="D70" s="53" t="s">
        <v>124</v>
      </c>
      <c r="E70" s="66" t="s">
        <v>122</v>
      </c>
      <c r="F70" s="66">
        <v>3</v>
      </c>
      <c r="G70" s="66">
        <v>0.4</v>
      </c>
      <c r="H70" s="67">
        <f t="shared" si="1"/>
        <v>1.2000000000000002</v>
      </c>
      <c r="I70" s="68"/>
    </row>
    <row r="71" spans="1:9">
      <c r="A71" s="10">
        <v>68</v>
      </c>
      <c r="B71" s="11"/>
      <c r="C71" s="4">
        <v>44209</v>
      </c>
      <c r="D71" s="53" t="s">
        <v>125</v>
      </c>
      <c r="E71" s="66" t="s">
        <v>122</v>
      </c>
      <c r="F71" s="66">
        <v>3</v>
      </c>
      <c r="G71" s="66">
        <v>0.4</v>
      </c>
      <c r="H71" s="67">
        <f t="shared" si="1"/>
        <v>1.2000000000000002</v>
      </c>
      <c r="I71" s="68"/>
    </row>
    <row r="72" spans="1:9">
      <c r="A72" s="10">
        <v>69</v>
      </c>
      <c r="B72" s="11"/>
      <c r="C72" s="4">
        <v>44209</v>
      </c>
      <c r="D72" s="53" t="s">
        <v>126</v>
      </c>
      <c r="E72" s="66" t="s">
        <v>122</v>
      </c>
      <c r="F72" s="66">
        <v>3</v>
      </c>
      <c r="G72" s="66">
        <v>0.4</v>
      </c>
      <c r="H72" s="67">
        <f t="shared" si="1"/>
        <v>1.2000000000000002</v>
      </c>
      <c r="I72" s="68"/>
    </row>
    <row r="73" spans="1:9">
      <c r="A73" s="10">
        <v>70</v>
      </c>
      <c r="B73" s="11"/>
      <c r="C73" s="4">
        <v>44209</v>
      </c>
      <c r="D73" s="53" t="s">
        <v>127</v>
      </c>
      <c r="E73" s="66" t="s">
        <v>122</v>
      </c>
      <c r="F73" s="66">
        <v>3</v>
      </c>
      <c r="G73" s="66">
        <v>0.4</v>
      </c>
      <c r="H73" s="67">
        <f t="shared" si="1"/>
        <v>1.2000000000000002</v>
      </c>
      <c r="I73" s="68"/>
    </row>
    <row r="74" spans="1:9">
      <c r="A74" s="10">
        <v>71</v>
      </c>
      <c r="B74" s="11"/>
      <c r="C74" s="4">
        <v>44209</v>
      </c>
      <c r="D74" s="53" t="s">
        <v>141</v>
      </c>
      <c r="E74" s="66" t="s">
        <v>122</v>
      </c>
      <c r="F74" s="66">
        <v>3</v>
      </c>
      <c r="G74" s="66">
        <v>0.4</v>
      </c>
      <c r="H74" s="67">
        <f t="shared" si="1"/>
        <v>1.2000000000000002</v>
      </c>
      <c r="I74" s="68"/>
    </row>
    <row r="75" spans="1:9">
      <c r="A75" s="10">
        <v>72</v>
      </c>
      <c r="B75" s="11"/>
      <c r="C75" s="4">
        <v>44209</v>
      </c>
      <c r="D75" s="53" t="s">
        <v>141</v>
      </c>
      <c r="E75" s="66" t="s">
        <v>122</v>
      </c>
      <c r="F75" s="66">
        <v>3</v>
      </c>
      <c r="G75" s="66">
        <v>0.4</v>
      </c>
      <c r="H75" s="67">
        <f t="shared" si="1"/>
        <v>1.2000000000000002</v>
      </c>
      <c r="I75" s="68"/>
    </row>
    <row r="76" spans="1:9">
      <c r="A76" s="10">
        <v>73</v>
      </c>
      <c r="B76" s="11"/>
      <c r="C76" s="4">
        <v>44209</v>
      </c>
      <c r="D76" s="53" t="s">
        <v>141</v>
      </c>
      <c r="E76" s="66" t="s">
        <v>122</v>
      </c>
      <c r="F76" s="66">
        <v>3</v>
      </c>
      <c r="G76" s="66">
        <v>0.4</v>
      </c>
      <c r="H76" s="67">
        <f t="shared" si="1"/>
        <v>1.2000000000000002</v>
      </c>
      <c r="I76" s="68"/>
    </row>
    <row r="77" spans="1:9">
      <c r="A77" s="10">
        <v>74</v>
      </c>
      <c r="B77" s="11"/>
      <c r="C77" s="4">
        <v>44209</v>
      </c>
      <c r="D77" s="53" t="s">
        <v>141</v>
      </c>
      <c r="E77" s="66" t="s">
        <v>122</v>
      </c>
      <c r="F77" s="66">
        <v>3</v>
      </c>
      <c r="G77" s="66">
        <v>0.4</v>
      </c>
      <c r="H77" s="67">
        <f t="shared" si="1"/>
        <v>1.2000000000000002</v>
      </c>
      <c r="I77" s="68"/>
    </row>
    <row r="78" spans="1:9">
      <c r="A78" s="10">
        <v>75</v>
      </c>
      <c r="B78" s="11"/>
      <c r="C78" s="4">
        <v>44209</v>
      </c>
      <c r="D78" s="53" t="s">
        <v>128</v>
      </c>
      <c r="E78" s="66" t="s">
        <v>122</v>
      </c>
      <c r="F78" s="66">
        <v>3</v>
      </c>
      <c r="G78" s="66">
        <v>0.4</v>
      </c>
      <c r="H78" s="67">
        <f t="shared" si="1"/>
        <v>1.2000000000000002</v>
      </c>
      <c r="I78" s="68"/>
    </row>
    <row r="79" spans="1:9">
      <c r="A79" s="10">
        <v>76</v>
      </c>
      <c r="B79" s="11"/>
      <c r="C79" s="4">
        <v>44209</v>
      </c>
      <c r="D79" s="53" t="s">
        <v>129</v>
      </c>
      <c r="E79" s="66" t="s">
        <v>122</v>
      </c>
      <c r="F79" s="66">
        <v>3</v>
      </c>
      <c r="G79" s="66">
        <v>0.4</v>
      </c>
      <c r="H79" s="67">
        <f t="shared" si="1"/>
        <v>1.2000000000000002</v>
      </c>
      <c r="I79" s="68"/>
    </row>
    <row r="80" spans="1:9">
      <c r="A80" s="10">
        <v>77</v>
      </c>
      <c r="B80" s="11"/>
      <c r="C80" s="4">
        <v>44209</v>
      </c>
      <c r="D80" s="53" t="s">
        <v>130</v>
      </c>
      <c r="E80" s="66" t="s">
        <v>122</v>
      </c>
      <c r="F80" s="66">
        <v>3</v>
      </c>
      <c r="G80" s="66">
        <v>0.4</v>
      </c>
      <c r="H80" s="67">
        <f t="shared" si="1"/>
        <v>1.2000000000000002</v>
      </c>
      <c r="I80" s="68"/>
    </row>
    <row r="81" spans="1:10">
      <c r="A81" s="10">
        <v>78</v>
      </c>
      <c r="B81" s="11"/>
      <c r="C81" s="4">
        <v>44209</v>
      </c>
      <c r="D81" s="53" t="s">
        <v>131</v>
      </c>
      <c r="E81" s="66" t="s">
        <v>122</v>
      </c>
      <c r="F81" s="66">
        <v>3</v>
      </c>
      <c r="G81" s="66">
        <v>0.4</v>
      </c>
      <c r="H81" s="67">
        <f t="shared" si="1"/>
        <v>1.2000000000000002</v>
      </c>
      <c r="I81" s="68"/>
    </row>
    <row r="82" spans="1:10">
      <c r="A82" s="10">
        <v>79</v>
      </c>
      <c r="B82" s="11"/>
      <c r="C82" s="4">
        <v>44209</v>
      </c>
      <c r="D82" s="53" t="s">
        <v>132</v>
      </c>
      <c r="E82" s="66" t="s">
        <v>122</v>
      </c>
      <c r="F82" s="66">
        <v>3</v>
      </c>
      <c r="G82" s="66">
        <v>0.4</v>
      </c>
      <c r="H82" s="67">
        <f t="shared" si="1"/>
        <v>1.2000000000000002</v>
      </c>
      <c r="I82" s="68"/>
    </row>
    <row r="83" spans="1:10">
      <c r="A83" s="10">
        <v>80</v>
      </c>
      <c r="B83" s="11"/>
      <c r="C83" s="4">
        <v>44209</v>
      </c>
      <c r="D83" s="53" t="s">
        <v>133</v>
      </c>
      <c r="E83" s="66" t="s">
        <v>122</v>
      </c>
      <c r="F83" s="66">
        <v>3</v>
      </c>
      <c r="G83" s="66">
        <v>0.4</v>
      </c>
      <c r="H83" s="67">
        <f t="shared" si="1"/>
        <v>1.2000000000000002</v>
      </c>
      <c r="I83" s="68"/>
    </row>
    <row r="84" spans="1:10">
      <c r="A84" s="10">
        <v>81</v>
      </c>
      <c r="B84" s="11"/>
      <c r="C84" s="4">
        <v>44209</v>
      </c>
      <c r="D84" s="53" t="s">
        <v>139</v>
      </c>
      <c r="E84" s="66" t="s">
        <v>122</v>
      </c>
      <c r="F84" s="66">
        <v>3</v>
      </c>
      <c r="G84" s="66">
        <v>0.4</v>
      </c>
      <c r="H84" s="67">
        <f t="shared" si="1"/>
        <v>1.2000000000000002</v>
      </c>
      <c r="I84" s="68"/>
    </row>
    <row r="85" spans="1:10">
      <c r="A85" s="10">
        <v>82</v>
      </c>
      <c r="B85" s="11"/>
      <c r="C85" s="4">
        <v>44209</v>
      </c>
      <c r="D85" s="53" t="s">
        <v>140</v>
      </c>
      <c r="E85" s="66" t="s">
        <v>122</v>
      </c>
      <c r="F85" s="66">
        <v>3</v>
      </c>
      <c r="G85" s="66">
        <v>0.4</v>
      </c>
      <c r="H85" s="67">
        <f t="shared" si="1"/>
        <v>1.2000000000000002</v>
      </c>
      <c r="I85" s="68"/>
    </row>
    <row r="86" spans="1:10" ht="13.5" customHeight="1">
      <c r="A86" s="10">
        <v>83</v>
      </c>
      <c r="B86" s="11"/>
      <c r="C86" s="4">
        <v>44209</v>
      </c>
      <c r="D86" s="53" t="s">
        <v>134</v>
      </c>
      <c r="E86" s="66" t="s">
        <v>122</v>
      </c>
      <c r="F86" s="66">
        <v>3</v>
      </c>
      <c r="G86" s="66">
        <v>0.4</v>
      </c>
      <c r="H86" s="67">
        <f t="shared" si="1"/>
        <v>1.2000000000000002</v>
      </c>
      <c r="I86" s="68"/>
    </row>
    <row r="87" spans="1:10" ht="15" customHeight="1">
      <c r="A87" s="10">
        <v>84</v>
      </c>
      <c r="B87" s="11"/>
      <c r="C87" s="4">
        <v>44209</v>
      </c>
      <c r="D87" s="53" t="s">
        <v>135</v>
      </c>
      <c r="E87" s="66" t="s">
        <v>122</v>
      </c>
      <c r="F87" s="66">
        <v>3</v>
      </c>
      <c r="G87" s="66">
        <v>0.4</v>
      </c>
      <c r="H87" s="67">
        <f t="shared" si="1"/>
        <v>1.2000000000000002</v>
      </c>
      <c r="I87" s="68"/>
    </row>
    <row r="88" spans="1:10">
      <c r="A88" s="10">
        <v>85</v>
      </c>
      <c r="B88" s="11"/>
      <c r="C88" s="4">
        <v>44208</v>
      </c>
      <c r="D88" s="53" t="s">
        <v>136</v>
      </c>
      <c r="E88" s="66" t="s">
        <v>137</v>
      </c>
      <c r="F88" s="66">
        <v>3</v>
      </c>
      <c r="G88" s="66">
        <v>1</v>
      </c>
      <c r="H88" s="67">
        <f t="shared" si="1"/>
        <v>3</v>
      </c>
      <c r="I88" s="68"/>
    </row>
    <row r="89" spans="1:10" ht="14.25" customHeight="1">
      <c r="A89" s="10">
        <v>86</v>
      </c>
      <c r="B89" s="11"/>
      <c r="C89" s="4">
        <v>44208</v>
      </c>
      <c r="D89" s="53" t="s">
        <v>138</v>
      </c>
      <c r="E89" s="66" t="s">
        <v>137</v>
      </c>
      <c r="F89" s="66">
        <v>3</v>
      </c>
      <c r="G89" s="66">
        <v>1</v>
      </c>
      <c r="H89" s="67">
        <f t="shared" si="1"/>
        <v>3</v>
      </c>
      <c r="I89" s="68"/>
      <c r="J89" s="54"/>
    </row>
    <row r="90" spans="1:10">
      <c r="D90" s="68"/>
      <c r="E90" s="68"/>
      <c r="F90" s="68" t="s">
        <v>142</v>
      </c>
      <c r="G90" s="68"/>
      <c r="H90" s="70">
        <f>SUM(H4:H89)</f>
        <v>206.13749999999985</v>
      </c>
      <c r="I90" s="69">
        <f>H90*25000</f>
        <v>5153437.4999999963</v>
      </c>
    </row>
  </sheetData>
  <mergeCells count="7">
    <mergeCell ref="H2:H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6" sqref="E6"/>
    </sheetView>
  </sheetViews>
  <sheetFormatPr defaultRowHeight="15"/>
  <cols>
    <col min="1" max="1" width="27.2851562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43" t="s">
        <v>24</v>
      </c>
    </row>
    <row r="3" spans="1:5" ht="31.5" customHeight="1">
      <c r="A3" s="44" t="s">
        <v>25</v>
      </c>
      <c r="B3" s="44" t="s">
        <v>14</v>
      </c>
      <c r="C3" s="44" t="s">
        <v>7</v>
      </c>
      <c r="D3" s="44" t="s">
        <v>8</v>
      </c>
      <c r="E3" s="45" t="s">
        <v>26</v>
      </c>
    </row>
    <row r="4" spans="1:5">
      <c r="A4" s="44" t="s">
        <v>27</v>
      </c>
      <c r="B4" s="34">
        <v>1</v>
      </c>
      <c r="C4" s="34">
        <v>0.9</v>
      </c>
      <c r="D4" s="34">
        <v>0.2</v>
      </c>
      <c r="E4" s="46">
        <v>100000</v>
      </c>
    </row>
    <row r="5" spans="1:5">
      <c r="A5" s="44" t="s">
        <v>28</v>
      </c>
      <c r="B5" s="34">
        <v>2</v>
      </c>
      <c r="C5" s="34">
        <v>0.35</v>
      </c>
      <c r="D5" s="34">
        <v>0.4</v>
      </c>
      <c r="E5" s="46">
        <v>50000</v>
      </c>
    </row>
    <row r="6" spans="1:5">
      <c r="A6" s="44"/>
      <c r="B6" s="44"/>
      <c r="C6" s="44"/>
      <c r="D6" s="44"/>
      <c r="E6" s="47">
        <f>E4+E5</f>
        <v>150000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D15" sqref="D15"/>
    </sheetView>
  </sheetViews>
  <sheetFormatPr defaultRowHeight="15"/>
  <cols>
    <col min="1" max="1" width="28" bestFit="1" customWidth="1"/>
    <col min="4" max="4" width="10.140625" customWidth="1"/>
    <col min="5" max="5" width="13.7109375" customWidth="1"/>
  </cols>
  <sheetData>
    <row r="1" spans="1:5">
      <c r="A1" s="43" t="s">
        <v>24</v>
      </c>
    </row>
    <row r="3" spans="1:5" ht="60">
      <c r="A3" s="44" t="s">
        <v>25</v>
      </c>
      <c r="B3" s="44" t="s">
        <v>14</v>
      </c>
      <c r="C3" s="44" t="s">
        <v>7</v>
      </c>
      <c r="D3" s="44" t="s">
        <v>8</v>
      </c>
      <c r="E3" s="45" t="s">
        <v>26</v>
      </c>
    </row>
    <row r="4" spans="1:5">
      <c r="A4" s="44" t="s">
        <v>146</v>
      </c>
      <c r="B4" s="34">
        <v>1</v>
      </c>
      <c r="C4" s="34">
        <v>0.9</v>
      </c>
      <c r="D4" s="34">
        <v>0.2</v>
      </c>
      <c r="E4" s="46">
        <v>90000</v>
      </c>
    </row>
    <row r="5" spans="1:5">
      <c r="A5" s="44" t="s">
        <v>28</v>
      </c>
      <c r="B5" s="34">
        <v>2</v>
      </c>
      <c r="C5" s="34">
        <v>0.35</v>
      </c>
      <c r="D5" s="34">
        <v>0.4</v>
      </c>
      <c r="E5" s="46">
        <v>50000</v>
      </c>
    </row>
    <row r="6" spans="1:5">
      <c r="A6" s="44"/>
      <c r="B6" s="44"/>
      <c r="C6" s="44"/>
      <c r="D6" s="44"/>
      <c r="E6" s="47">
        <f>E4+E5</f>
        <v>140000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BIAYA</vt:lpstr>
      <vt:lpstr>MMT</vt:lpstr>
      <vt:lpstr>KEROMBONG</vt:lpstr>
      <vt:lpstr>KROMBONG PKK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2020-12-29T02:37:47Z</dcterms:modified>
</cp:coreProperties>
</file>