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93035FA5-0374-432D-A4EB-AECC8F962D5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ukber." sheetId="10" r:id="rId1"/>
    <sheet name="Parcel." sheetId="7" r:id="rId2"/>
  </sheets>
  <definedNames>
    <definedName name="_xlnm._FilterDatabase" localSheetId="0" hidden="1">Bukber.!$A$1:$W$6</definedName>
    <definedName name="_xlnm._FilterDatabase" localSheetId="1" hidden="1">Parcel.!$B$1:$AA$30</definedName>
  </definedNames>
  <calcPr calcId="191029"/>
</workbook>
</file>

<file path=xl/calcChain.xml><?xml version="1.0" encoding="utf-8"?>
<calcChain xmlns="http://schemas.openxmlformats.org/spreadsheetml/2006/main">
  <c r="Y7" i="10" l="1"/>
  <c r="X7" i="10"/>
  <c r="W27" i="7"/>
  <c r="Z27" i="7" s="1"/>
  <c r="W26" i="7"/>
  <c r="W25" i="7"/>
  <c r="Z25" i="7" s="1"/>
  <c r="W24" i="7"/>
  <c r="Z24" i="7" s="1"/>
  <c r="W23" i="7"/>
  <c r="Z23" i="7" s="1"/>
  <c r="W21" i="7"/>
  <c r="Z21" i="7" s="1"/>
  <c r="W20" i="7"/>
  <c r="Z20" i="7" s="1"/>
  <c r="W19" i="7"/>
  <c r="Z19" i="7" s="1"/>
  <c r="W18" i="7"/>
  <c r="Z18" i="7" s="1"/>
  <c r="W17" i="7"/>
  <c r="Z17" i="7" s="1"/>
  <c r="W16" i="7"/>
  <c r="Z16" i="7" s="1"/>
  <c r="W15" i="7"/>
  <c r="Z15" i="7" s="1"/>
  <c r="W14" i="7"/>
  <c r="Z14" i="7" s="1"/>
  <c r="W13" i="7"/>
  <c r="Z13" i="7" s="1"/>
  <c r="W12" i="7"/>
  <c r="Z12" i="7" s="1"/>
  <c r="W11" i="7"/>
  <c r="W10" i="7"/>
  <c r="W9" i="7"/>
  <c r="W8" i="7"/>
  <c r="W7" i="7"/>
  <c r="W6" i="7"/>
  <c r="W5" i="7"/>
  <c r="W4" i="7"/>
  <c r="W3" i="7"/>
  <c r="Y29" i="7"/>
  <c r="AC2" i="10"/>
  <c r="AC6" i="10"/>
  <c r="V6" i="10"/>
  <c r="AC5" i="10"/>
  <c r="V5" i="10"/>
  <c r="AC4" i="10"/>
  <c r="V4" i="10"/>
  <c r="AC3" i="10"/>
  <c r="V3" i="10"/>
  <c r="V2" i="10"/>
  <c r="AD2" i="10" l="1"/>
  <c r="AD3" i="10"/>
  <c r="AD4" i="10"/>
  <c r="AD5" i="10"/>
  <c r="AD6" i="10"/>
  <c r="V7" i="10"/>
  <c r="W29" i="7"/>
  <c r="Z29" i="7" s="1"/>
  <c r="AC7" i="10"/>
  <c r="AD7" i="10" s="1"/>
</calcChain>
</file>

<file path=xl/sharedStrings.xml><?xml version="1.0" encoding="utf-8"?>
<sst xmlns="http://schemas.openxmlformats.org/spreadsheetml/2006/main" count="230" uniqueCount="118">
  <si>
    <t>Harga parcel</t>
  </si>
  <si>
    <t>CUSTID</t>
  </si>
  <si>
    <t>NAMALANG</t>
  </si>
  <si>
    <t>ALMTLANG</t>
  </si>
  <si>
    <t>SORTCAB</t>
  </si>
  <si>
    <t>TK. TITIK</t>
  </si>
  <si>
    <t>SMG</t>
  </si>
  <si>
    <t>86947</t>
  </si>
  <si>
    <t>TK. ALTA SABILA FL</t>
  </si>
  <si>
    <t>JL. BUKIT BOUGENVIL RAYA NO.2 B, SENDANGMULYO, TEM</t>
  </si>
  <si>
    <t>998945</t>
  </si>
  <si>
    <t>TK. DAMAR KARNO FL</t>
  </si>
  <si>
    <t>PS. DAMAR LOS DEPAN NO.12, PADANGSARI, BANYUMANIK,</t>
  </si>
  <si>
    <t>897882</t>
  </si>
  <si>
    <t>TK. SUMBER HARAPAN</t>
  </si>
  <si>
    <t>*JL. KUMUDASMORO SELATAN VII RT 02/RW 05, GISIKDRO</t>
  </si>
  <si>
    <t>986048</t>
  </si>
  <si>
    <t>TK. WIBOWO FL</t>
  </si>
  <si>
    <t>NGEMPLAK NO.11 RT.01 RW.09, TANDANG, TEMBALANG, SE</t>
  </si>
  <si>
    <t>987850</t>
  </si>
  <si>
    <t>TK. DONO</t>
  </si>
  <si>
    <t>JL. PERGIWATI I NO.5 B, BULU LOR, SEMARANG, UTARA,</t>
  </si>
  <si>
    <t>991125</t>
  </si>
  <si>
    <t>TK. SUPRIYONO</t>
  </si>
  <si>
    <t>JL. SINGA TENGAH III, NO.71, PEDURUNGAN TENGAH, PE</t>
  </si>
  <si>
    <t>986980</t>
  </si>
  <si>
    <t>TK. SHOLIKHIN FL</t>
  </si>
  <si>
    <t>JL. SYUHADA TIMUR NO.7, TLOGOSARI WETAN, PEDURUNGA</t>
  </si>
  <si>
    <t>889481</t>
  </si>
  <si>
    <t>TK. SI KEMBAR 86 FL</t>
  </si>
  <si>
    <t>JL.KABA RAYA RT.04/12, TANDANG, TEMBALANG, SMG</t>
  </si>
  <si>
    <t>503754</t>
  </si>
  <si>
    <t>TK. RAYA ABADI FL</t>
  </si>
  <si>
    <t>R.S. BRINGIN ASRI 860, NGALIYAN, SEMARANG.</t>
  </si>
  <si>
    <t>616182</t>
  </si>
  <si>
    <t>TK. MRICAN RIZKI FL</t>
  </si>
  <si>
    <t>JL. ROGO JEMBANGAN RT.08 RW.04, TANDANG, TEMBALANG</t>
  </si>
  <si>
    <t>1030903</t>
  </si>
  <si>
    <t>TK. PRIYONO</t>
  </si>
  <si>
    <t>JL. CITANDUI RAYA II NO.40 RT.07 RW.04, MLATIHARJO</t>
  </si>
  <si>
    <t>760020</t>
  </si>
  <si>
    <t>TK. GALAR FL</t>
  </si>
  <si>
    <t>JL. GALAR 08/19 TLOGOSARI KULON, PEDURUNGAN, SMG</t>
  </si>
  <si>
    <t>985355</t>
  </si>
  <si>
    <t>TK. RIYANTO FL</t>
  </si>
  <si>
    <t>JL. BRUMBUNGAN DALAM NO.39 RT.11 RW.01, BRUMBUNG,</t>
  </si>
  <si>
    <t>553409</t>
  </si>
  <si>
    <t>TK. SUWARTADI FL</t>
  </si>
  <si>
    <t>JL. TUMPANG VIII/04, BENDAN NGISOR, SEMARANG</t>
  </si>
  <si>
    <t>970634</t>
  </si>
  <si>
    <t>TK. AGIK FL</t>
  </si>
  <si>
    <t>JL. KEDONDONG DALAM II RT.02 RW.04, LAMPER TENGAH,</t>
  </si>
  <si>
    <t>119189</t>
  </si>
  <si>
    <t>TK. OPS</t>
  </si>
  <si>
    <t>JL. RAYA NO. 123 MRANGGEN</t>
  </si>
  <si>
    <t>628593</t>
  </si>
  <si>
    <t>SLAMET HARIJONO FL</t>
  </si>
  <si>
    <t>JL. GEMAH KENCANA III/19, SEMARANG</t>
  </si>
  <si>
    <t>990545</t>
  </si>
  <si>
    <t>TK. NUR HAINURI FL</t>
  </si>
  <si>
    <t>JL. KARANGSARI UTARA GG.1 (BLKNG GEDUNG PPP), KARA</t>
  </si>
  <si>
    <t>1047613</t>
  </si>
  <si>
    <t>TK. RAHMA FL</t>
  </si>
  <si>
    <t>JL. KAUMAN 2 NO.1, BINTORO, DEMAK, DEMAK</t>
  </si>
  <si>
    <t>536699</t>
  </si>
  <si>
    <t>TK. TITO FL</t>
  </si>
  <si>
    <t>JL. TAMAN BOROBUDUR / PS. MANYARAN NO. 50, SEMARAN</t>
  </si>
  <si>
    <t>1010126</t>
  </si>
  <si>
    <t>TK. ADINDA / KARA FL</t>
  </si>
  <si>
    <t>DS. BAKUNG (GG. BUNTU) RT.03 RW.03, BAKUNG, MIJEN,</t>
  </si>
  <si>
    <t>626380</t>
  </si>
  <si>
    <t>TK. PUJIANTO FL</t>
  </si>
  <si>
    <t>JL. GAJAH TIMUR II, SEMARANG</t>
  </si>
  <si>
    <t>530953</t>
  </si>
  <si>
    <t>TK. IWAN (88) FL</t>
  </si>
  <si>
    <t>JL. BOROBUDUR UTARA III NO. 88, SEMARANG</t>
  </si>
  <si>
    <t>1052054</t>
  </si>
  <si>
    <t>JL. PEDURUNGAN KIDUL RT.03 RW.01, GEMAH, PEDURUNGA</t>
  </si>
  <si>
    <t>867381</t>
  </si>
  <si>
    <t>UD. MORO DADI</t>
  </si>
  <si>
    <t>JL. BRINGIN RAYA RT 05 / RW 06 (DPN MI MIFTAHUL AK</t>
  </si>
  <si>
    <t>905097</t>
  </si>
  <si>
    <t>TK. TUTIK / SOLICHIN</t>
  </si>
  <si>
    <t>JL. BOROBUDUR UTR XII RT.08 RW.03 MANYARAN SMG BRT</t>
  </si>
  <si>
    <t>1073420</t>
  </si>
  <si>
    <t>TK. KASYONO</t>
  </si>
  <si>
    <t>JL. PARANG SARPO IX/3, SEMARANG</t>
  </si>
  <si>
    <t>1073310</t>
  </si>
  <si>
    <t>TK. MAS EKO</t>
  </si>
  <si>
    <t>BRAMBANG RT. 2 RW. 2, KARANGAWEN</t>
  </si>
  <si>
    <t>SMG-TK. WIBOWO FL</t>
  </si>
  <si>
    <t>SMG-TK. SI KEMBAR 86 FL</t>
  </si>
  <si>
    <t>SMG-TK. DAMAR KARNO FL</t>
  </si>
  <si>
    <t>1127171</t>
  </si>
  <si>
    <t>TK. NURIL ROYANI</t>
  </si>
  <si>
    <t>JL. BANGETAYU WETAN RT. 05 RW. 05, SEMARANG</t>
  </si>
  <si>
    <t>Cost</t>
  </si>
  <si>
    <t>Avg TW1 21</t>
  </si>
  <si>
    <t>Nama sales</t>
  </si>
  <si>
    <t>Fendy</t>
  </si>
  <si>
    <t>Parcel</t>
  </si>
  <si>
    <t>Bukber</t>
  </si>
  <si>
    <t>Alif</t>
  </si>
  <si>
    <t>Yuko</t>
  </si>
  <si>
    <t>Keterangan</t>
  </si>
  <si>
    <t>Jmlh team</t>
  </si>
  <si>
    <t>Jmlh Panitia</t>
  </si>
  <si>
    <t>Tempat bukber</t>
  </si>
  <si>
    <t>Tgl Bukber</t>
  </si>
  <si>
    <t>Budget/orang</t>
  </si>
  <si>
    <t>Total</t>
  </si>
  <si>
    <t>Parcel 2kodelang</t>
  </si>
  <si>
    <t>Total biaya bukber</t>
  </si>
  <si>
    <t>Total biaya parcel</t>
  </si>
  <si>
    <t>RM GAMA RESTO</t>
  </si>
  <si>
    <t>Grand Total 20 21</t>
  </si>
  <si>
    <t>5 Mei 21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</si>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</sst>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pivotButton="1" applyBorder="1"/>
    <xf numFmtId="17" fontId="0" fillId="0" borderId="1" xfId="0" applyNumberFormat="1" applyBorder="1"/>
    <xf numFmtId="9" fontId="0" fillId="0" borderId="1" xfId="2" applyFont="1" applyBorder="1"/>
    <xf numFmtId="16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0" fillId="2" borderId="1" xfId="0" applyFill="1" applyBorder="1"/>
    <xf numFmtId="166" fontId="2" fillId="2" borderId="1" xfId="1" applyNumberFormat="1" applyFont="1" applyFill="1" applyBorder="1"/>
    <xf numFmtId="166" fontId="2" fillId="2" borderId="1" xfId="0" applyNumberFormat="1" applyFont="1" applyFill="1" applyBorder="1"/>
    <xf numFmtId="0" fontId="2" fillId="2" borderId="1" xfId="0" applyFont="1" applyFill="1" applyBorder="1"/>
    <xf numFmtId="0" fontId="0" fillId="0" borderId="3" xfId="0" applyBorder="1"/>
    <xf numFmtId="0" fontId="2" fillId="2" borderId="3" xfId="0" applyFont="1" applyFill="1" applyBorder="1"/>
    <xf numFmtId="0" fontId="0" fillId="0" borderId="0" xfId="0" applyBorder="1"/>
    <xf numFmtId="166" fontId="0" fillId="0" borderId="0" xfId="1" applyNumberFormat="1" applyFont="1" applyBorder="1"/>
    <xf numFmtId="9" fontId="0" fillId="2" borderId="1" xfId="2" applyFont="1" applyFill="1" applyBorder="1"/>
    <xf numFmtId="0" fontId="0" fillId="3" borderId="1" xfId="0" applyFill="1" applyBorder="1"/>
    <xf numFmtId="166" fontId="0" fillId="2" borderId="1" xfId="1" applyNumberFormat="1" applyFont="1" applyFill="1" applyBorder="1"/>
    <xf numFmtId="166" fontId="0" fillId="3" borderId="1" xfId="1" applyNumberFormat="1" applyFont="1" applyFill="1" applyBorder="1"/>
    <xf numFmtId="0" fontId="0" fillId="0" borderId="4" xfId="0" applyFill="1" applyBorder="1"/>
    <xf numFmtId="0" fontId="0" fillId="3" borderId="0" xfId="0" applyFill="1"/>
    <xf numFmtId="0" fontId="0" fillId="3" borderId="0" xfId="0" applyFill="1" applyBorder="1"/>
    <xf numFmtId="41" fontId="0" fillId="3" borderId="1" xfId="4" applyFont="1" applyFill="1" applyBorder="1"/>
    <xf numFmtId="41" fontId="0" fillId="0" borderId="1" xfId="4" applyFont="1" applyBorder="1"/>
  </cellXfs>
  <cellStyles count="5">
    <cellStyle name="Comma" xfId="1" builtinId="3"/>
    <cellStyle name="Comma [0]" xfId="4" builtinId="6"/>
    <cellStyle name="Comma [0] 2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abSelected="1" topLeftCell="U1" workbookViewId="0">
      <selection activeCell="Y13" sqref="Y13"/>
    </sheetView>
  </sheetViews>
  <sheetFormatPr defaultRowHeight="14.5" x14ac:dyDescent="0.35"/>
  <cols>
    <col min="1" max="1" width="11.453125" bestFit="1" customWidth="1"/>
    <col min="2" max="2" width="11.453125" customWidth="1"/>
    <col min="3" max="3" width="12.81640625" bestFit="1" customWidth="1"/>
    <col min="4" max="4" width="25.54296875" customWidth="1"/>
    <col min="5" max="5" width="54" customWidth="1"/>
    <col min="6" max="17" width="12.54296875" hidden="1" customWidth="1"/>
    <col min="18" max="20" width="12.54296875" customWidth="1"/>
    <col min="21" max="21" width="14.26953125" customWidth="1"/>
    <col min="22" max="22" width="15.26953125" bestFit="1" customWidth="1"/>
    <col min="23" max="23" width="17.54296875" bestFit="1" customWidth="1"/>
    <col min="24" max="24" width="10.1796875" bestFit="1" customWidth="1"/>
    <col min="25" max="25" width="11.7265625" bestFit="1" customWidth="1"/>
    <col min="26" max="26" width="16" bestFit="1" customWidth="1"/>
    <col min="27" max="27" width="10.26953125" bestFit="1" customWidth="1"/>
    <col min="28" max="28" width="14.7265625" bestFit="1" customWidth="1"/>
    <col min="29" max="29" width="10.54296875" bestFit="1" customWidth="1"/>
  </cols>
  <sheetData>
    <row r="1" spans="1:30" x14ac:dyDescent="0.35">
      <c r="A1" s="3" t="s">
        <v>4</v>
      </c>
      <c r="B1" s="3" t="s">
        <v>98</v>
      </c>
      <c r="C1" s="3" t="s">
        <v>1</v>
      </c>
      <c r="D1" s="3" t="s">
        <v>2</v>
      </c>
      <c r="E1" s="3" t="s">
        <v>3</v>
      </c>
      <c r="F1" s="6">
        <v>43831</v>
      </c>
      <c r="G1" s="6">
        <v>43862</v>
      </c>
      <c r="H1" s="6">
        <v>43891</v>
      </c>
      <c r="I1" s="6">
        <v>43922</v>
      </c>
      <c r="J1" s="6">
        <v>43952</v>
      </c>
      <c r="K1" s="6">
        <v>43983</v>
      </c>
      <c r="L1" s="6">
        <v>44013</v>
      </c>
      <c r="M1" s="6">
        <v>44044</v>
      </c>
      <c r="N1" s="6">
        <v>44075</v>
      </c>
      <c r="O1" s="6">
        <v>44105</v>
      </c>
      <c r="P1" s="6">
        <v>44136</v>
      </c>
      <c r="Q1" s="6">
        <v>44166</v>
      </c>
      <c r="R1" s="6">
        <v>44197</v>
      </c>
      <c r="S1" s="6">
        <v>44228</v>
      </c>
      <c r="T1" s="6">
        <v>44256</v>
      </c>
      <c r="U1" s="6" t="s">
        <v>115</v>
      </c>
      <c r="V1" s="3" t="s">
        <v>97</v>
      </c>
      <c r="W1" s="3" t="s">
        <v>104</v>
      </c>
      <c r="X1" s="9" t="s">
        <v>105</v>
      </c>
      <c r="Y1" s="9" t="s">
        <v>106</v>
      </c>
      <c r="Z1" s="1" t="s">
        <v>107</v>
      </c>
      <c r="AA1" s="1" t="s">
        <v>108</v>
      </c>
      <c r="AB1" s="2" t="s">
        <v>109</v>
      </c>
      <c r="AC1" s="2" t="s">
        <v>110</v>
      </c>
      <c r="AD1" s="3" t="s">
        <v>96</v>
      </c>
    </row>
    <row r="2" spans="1:30" x14ac:dyDescent="0.35">
      <c r="A2" s="3" t="s">
        <v>6</v>
      </c>
      <c r="B2" s="3" t="s">
        <v>99</v>
      </c>
      <c r="C2" s="3" t="s">
        <v>67</v>
      </c>
      <c r="D2" s="3" t="s">
        <v>68</v>
      </c>
      <c r="E2" s="3" t="s">
        <v>69</v>
      </c>
      <c r="F2" s="8">
        <v>23760000</v>
      </c>
      <c r="G2" s="8">
        <v>13860000</v>
      </c>
      <c r="H2" s="8">
        <v>11880000</v>
      </c>
      <c r="I2" s="8">
        <v>17730000</v>
      </c>
      <c r="J2" s="8"/>
      <c r="K2" s="8">
        <v>7105500</v>
      </c>
      <c r="L2" s="8">
        <v>19448700</v>
      </c>
      <c r="M2" s="8">
        <v>9550200</v>
      </c>
      <c r="N2" s="8">
        <v>4399800</v>
      </c>
      <c r="O2" s="8">
        <v>4347600</v>
      </c>
      <c r="P2" s="8">
        <v>63339250</v>
      </c>
      <c r="Q2" s="8">
        <v>21584000</v>
      </c>
      <c r="R2" s="8">
        <v>78042000</v>
      </c>
      <c r="S2" s="8">
        <v>34200000</v>
      </c>
      <c r="T2" s="8">
        <v>21675000</v>
      </c>
      <c r="U2" s="8">
        <v>330922050</v>
      </c>
      <c r="V2" s="4">
        <f>SUM(R2:T2)/3</f>
        <v>44639000</v>
      </c>
      <c r="W2" s="3" t="s">
        <v>101</v>
      </c>
      <c r="X2" s="3">
        <v>2</v>
      </c>
      <c r="Y2" s="3">
        <v>5</v>
      </c>
      <c r="Z2" s="3" t="s">
        <v>114</v>
      </c>
      <c r="AA2" s="3" t="s">
        <v>116</v>
      </c>
      <c r="AB2" s="4">
        <v>150000</v>
      </c>
      <c r="AC2" s="4">
        <f t="shared" ref="AC2:AC3" si="0">(X2+Y2)*AB2</f>
        <v>1050000</v>
      </c>
      <c r="AD2" s="7">
        <f t="shared" ref="AD2:AD7" si="1">AC2/V2</f>
        <v>2.3522032303591029E-2</v>
      </c>
    </row>
    <row r="3" spans="1:30" x14ac:dyDescent="0.35">
      <c r="A3" s="3" t="s">
        <v>6</v>
      </c>
      <c r="B3" s="3" t="s">
        <v>99</v>
      </c>
      <c r="C3" s="3" t="s">
        <v>61</v>
      </c>
      <c r="D3" s="3" t="s">
        <v>62</v>
      </c>
      <c r="E3" s="3" t="s">
        <v>63</v>
      </c>
      <c r="F3" s="8">
        <v>22320000</v>
      </c>
      <c r="G3" s="8">
        <v>44100000</v>
      </c>
      <c r="H3" s="8">
        <v>7740000</v>
      </c>
      <c r="I3" s="8">
        <v>13500000</v>
      </c>
      <c r="J3" s="8">
        <v>33750000</v>
      </c>
      <c r="K3" s="8">
        <v>4479600</v>
      </c>
      <c r="L3" s="8">
        <v>6412500</v>
      </c>
      <c r="M3" s="8">
        <v>14049600</v>
      </c>
      <c r="N3" s="8">
        <v>8597700</v>
      </c>
      <c r="O3" s="8">
        <v>10687500</v>
      </c>
      <c r="P3" s="8">
        <v>8550000</v>
      </c>
      <c r="Q3" s="8">
        <v>4341000</v>
      </c>
      <c r="R3" s="8">
        <v>8670000</v>
      </c>
      <c r="S3" s="8"/>
      <c r="T3" s="8">
        <v>6900000</v>
      </c>
      <c r="U3" s="8">
        <v>194097900</v>
      </c>
      <c r="V3" s="4">
        <f t="shared" ref="V3:V5" si="2">SUM(R3:T3)/3</f>
        <v>5190000</v>
      </c>
      <c r="W3" s="3" t="s">
        <v>101</v>
      </c>
      <c r="X3" s="3">
        <v>3</v>
      </c>
      <c r="Y3" s="3"/>
      <c r="Z3" s="3" t="s">
        <v>114</v>
      </c>
      <c r="AA3" s="3" t="s">
        <v>116</v>
      </c>
      <c r="AB3" s="4">
        <v>150000</v>
      </c>
      <c r="AC3" s="4">
        <f t="shared" si="0"/>
        <v>450000</v>
      </c>
      <c r="AD3" s="7">
        <f t="shared" si="1"/>
        <v>8.6705202312138727E-2</v>
      </c>
    </row>
    <row r="4" spans="1:30" x14ac:dyDescent="0.35">
      <c r="A4" s="3" t="s">
        <v>6</v>
      </c>
      <c r="B4" s="3" t="s">
        <v>99</v>
      </c>
      <c r="C4" s="3" t="s">
        <v>87</v>
      </c>
      <c r="D4" s="3" t="s">
        <v>88</v>
      </c>
      <c r="E4" s="3" t="s">
        <v>89</v>
      </c>
      <c r="F4" s="8"/>
      <c r="G4" s="8"/>
      <c r="H4" s="8"/>
      <c r="I4" s="8">
        <v>4500000</v>
      </c>
      <c r="J4" s="8">
        <v>4500000</v>
      </c>
      <c r="K4" s="8"/>
      <c r="L4" s="8">
        <v>2210100</v>
      </c>
      <c r="M4" s="8"/>
      <c r="N4" s="8">
        <v>1282500</v>
      </c>
      <c r="O4" s="8">
        <v>2137500</v>
      </c>
      <c r="P4" s="8">
        <v>4337400</v>
      </c>
      <c r="Q4" s="8">
        <v>4341000</v>
      </c>
      <c r="R4" s="8">
        <v>4335000</v>
      </c>
      <c r="S4" s="8">
        <v>5367600</v>
      </c>
      <c r="T4" s="8">
        <v>4335000</v>
      </c>
      <c r="U4" s="8">
        <v>37346100</v>
      </c>
      <c r="V4" s="4">
        <f t="shared" si="2"/>
        <v>4679200</v>
      </c>
      <c r="W4" s="3" t="s">
        <v>101</v>
      </c>
      <c r="X4" s="3">
        <v>1</v>
      </c>
      <c r="Y4" s="3"/>
      <c r="Z4" s="3" t="s">
        <v>114</v>
      </c>
      <c r="AA4" s="3" t="s">
        <v>116</v>
      </c>
      <c r="AB4" s="4">
        <v>150000</v>
      </c>
      <c r="AC4" s="4">
        <f t="shared" ref="AC4:AC5" si="3">(X4+Y4)*AB4</f>
        <v>150000</v>
      </c>
      <c r="AD4" s="7">
        <f t="shared" si="1"/>
        <v>3.2056761839630708E-2</v>
      </c>
    </row>
    <row r="5" spans="1:30" x14ac:dyDescent="0.35">
      <c r="A5" s="3" t="s">
        <v>6</v>
      </c>
      <c r="B5" s="3" t="s">
        <v>99</v>
      </c>
      <c r="C5" s="3" t="s">
        <v>52</v>
      </c>
      <c r="D5" s="3" t="s">
        <v>53</v>
      </c>
      <c r="E5" s="3" t="s">
        <v>54</v>
      </c>
      <c r="F5" s="8">
        <v>23760000</v>
      </c>
      <c r="G5" s="8">
        <v>31680000</v>
      </c>
      <c r="H5" s="8">
        <v>39600000</v>
      </c>
      <c r="I5" s="8">
        <v>35460000</v>
      </c>
      <c r="J5" s="8">
        <v>27000000</v>
      </c>
      <c r="K5" s="8">
        <v>4552200</v>
      </c>
      <c r="L5" s="8">
        <v>13036200</v>
      </c>
      <c r="M5" s="8">
        <v>17042100</v>
      </c>
      <c r="N5" s="8">
        <v>19448700</v>
      </c>
      <c r="O5" s="8">
        <v>21375000</v>
      </c>
      <c r="P5" s="8">
        <v>17243000</v>
      </c>
      <c r="Q5" s="8">
        <v>11773500</v>
      </c>
      <c r="R5" s="8">
        <v>27102000</v>
      </c>
      <c r="S5" s="8">
        <v>15160500</v>
      </c>
      <c r="T5" s="8">
        <v>19417500</v>
      </c>
      <c r="U5" s="8">
        <v>323650700</v>
      </c>
      <c r="V5" s="4">
        <f t="shared" si="2"/>
        <v>20560000</v>
      </c>
      <c r="W5" s="3" t="s">
        <v>101</v>
      </c>
      <c r="X5" s="3">
        <v>4</v>
      </c>
      <c r="Y5" s="3"/>
      <c r="Z5" s="3" t="s">
        <v>114</v>
      </c>
      <c r="AA5" s="3" t="s">
        <v>116</v>
      </c>
      <c r="AB5" s="4">
        <v>150000</v>
      </c>
      <c r="AC5" s="4">
        <f t="shared" si="3"/>
        <v>600000</v>
      </c>
      <c r="AD5" s="7">
        <f t="shared" si="1"/>
        <v>2.9182879377431907E-2</v>
      </c>
    </row>
    <row r="6" spans="1:30" x14ac:dyDescent="0.35">
      <c r="A6" s="3" t="s">
        <v>6</v>
      </c>
      <c r="B6" s="9" t="s">
        <v>103</v>
      </c>
      <c r="C6" s="3" t="s">
        <v>55</v>
      </c>
      <c r="D6" s="3" t="s">
        <v>56</v>
      </c>
      <c r="E6" s="3" t="s">
        <v>57</v>
      </c>
      <c r="F6" s="3">
        <v>5544000</v>
      </c>
      <c r="G6" s="3">
        <v>11088000</v>
      </c>
      <c r="H6" s="3"/>
      <c r="I6" s="3">
        <v>11844000</v>
      </c>
      <c r="J6" s="3">
        <v>6300000</v>
      </c>
      <c r="K6" s="3">
        <v>5985000</v>
      </c>
      <c r="L6" s="3">
        <v>10392000</v>
      </c>
      <c r="M6" s="3">
        <v>15160500</v>
      </c>
      <c r="N6" s="3">
        <v>15981300</v>
      </c>
      <c r="O6" s="3">
        <v>13711800</v>
      </c>
      <c r="P6" s="3">
        <v>8612400</v>
      </c>
      <c r="Q6" s="3">
        <v>7147800</v>
      </c>
      <c r="R6" s="3"/>
      <c r="S6" s="3">
        <v>8616000</v>
      </c>
      <c r="T6" s="3">
        <v>12912300</v>
      </c>
      <c r="U6" s="3">
        <v>133295100</v>
      </c>
      <c r="V6" s="4">
        <f t="shared" ref="V6" si="4">SUM(R6:T6)/3</f>
        <v>7176100</v>
      </c>
      <c r="W6" s="3" t="s">
        <v>101</v>
      </c>
      <c r="X6" s="3">
        <v>1</v>
      </c>
      <c r="Y6" s="3"/>
      <c r="Z6" s="3" t="s">
        <v>114</v>
      </c>
      <c r="AA6" s="3" t="s">
        <v>116</v>
      </c>
      <c r="AB6" s="4">
        <v>150000</v>
      </c>
      <c r="AC6" s="4">
        <f>(X6+Y6)*AB6</f>
        <v>150000</v>
      </c>
      <c r="AD6" s="7">
        <f t="shared" si="1"/>
        <v>2.0902718746951685E-2</v>
      </c>
    </row>
    <row r="7" spans="1:30" x14ac:dyDescent="0.35">
      <c r="V7" s="21">
        <f>SUM(V2:V6)</f>
        <v>82244300</v>
      </c>
      <c r="W7" s="14" t="s">
        <v>112</v>
      </c>
      <c r="X7" s="11">
        <f>SUM(X2:X6)</f>
        <v>11</v>
      </c>
      <c r="Y7" s="11">
        <f>SUM(Y2:Y6)</f>
        <v>5</v>
      </c>
      <c r="Z7" s="11"/>
      <c r="AA7" s="11"/>
      <c r="AB7" s="21">
        <v>150000</v>
      </c>
      <c r="AC7" s="12">
        <f>SUM(AC2:AC6)</f>
        <v>2400000</v>
      </c>
      <c r="AD7" s="19">
        <f t="shared" si="1"/>
        <v>2.9181353601404596E-2</v>
      </c>
    </row>
  </sheetData>
  <autoFilter ref="A1:W6" xr:uid="{00000000-0009-0000-0000-000000000000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H30"/>
  <sheetViews>
    <sheetView topLeftCell="A10" workbookViewId="0">
      <selection activeCell="E27" sqref="E27"/>
    </sheetView>
  </sheetViews>
  <sheetFormatPr defaultRowHeight="14.5" x14ac:dyDescent="0.35"/>
  <cols>
    <col min="1" max="1" width="4.81640625" bestFit="1" customWidth="1"/>
    <col min="2" max="2" width="11.453125" bestFit="1" customWidth="1"/>
    <col min="3" max="3" width="11.453125" customWidth="1"/>
    <col min="4" max="4" width="12.81640625" bestFit="1" customWidth="1"/>
    <col min="5" max="5" width="25.54296875" customWidth="1"/>
    <col min="6" max="6" width="54" customWidth="1"/>
    <col min="7" max="21" width="12.54296875" hidden="1" customWidth="1"/>
    <col min="22" max="22" width="13.453125" hidden="1" customWidth="1"/>
    <col min="23" max="23" width="13.26953125" hidden="1" customWidth="1"/>
    <col min="24" max="24" width="16.54296875" bestFit="1" customWidth="1"/>
    <col min="25" max="25" width="14.1796875" bestFit="1" customWidth="1"/>
    <col min="26" max="26" width="7.1796875" bestFit="1" customWidth="1"/>
  </cols>
  <sheetData>
    <row r="1" spans="1:26" x14ac:dyDescent="0.35">
      <c r="A1" s="3" t="s">
        <v>117</v>
      </c>
      <c r="B1" s="5" t="s">
        <v>4</v>
      </c>
      <c r="C1" s="5" t="s">
        <v>98</v>
      </c>
      <c r="D1" s="5" t="s">
        <v>1</v>
      </c>
      <c r="E1" s="5" t="s">
        <v>2</v>
      </c>
      <c r="F1" s="5" t="s">
        <v>3</v>
      </c>
      <c r="G1" s="6">
        <v>43831</v>
      </c>
      <c r="H1" s="6">
        <v>43862</v>
      </c>
      <c r="I1" s="6">
        <v>43891</v>
      </c>
      <c r="J1" s="6">
        <v>43922</v>
      </c>
      <c r="K1" s="6">
        <v>43952</v>
      </c>
      <c r="L1" s="6">
        <v>43983</v>
      </c>
      <c r="M1" s="6">
        <v>44013</v>
      </c>
      <c r="N1" s="6">
        <v>44044</v>
      </c>
      <c r="O1" s="6">
        <v>44075</v>
      </c>
      <c r="P1" s="6">
        <v>44105</v>
      </c>
      <c r="Q1" s="6">
        <v>44136</v>
      </c>
      <c r="R1" s="6">
        <v>44166</v>
      </c>
      <c r="S1" s="6">
        <v>44197</v>
      </c>
      <c r="T1" s="6">
        <v>44228</v>
      </c>
      <c r="U1" s="6">
        <v>44256</v>
      </c>
      <c r="V1" s="6" t="s">
        <v>115</v>
      </c>
      <c r="W1" s="3" t="s">
        <v>97</v>
      </c>
      <c r="X1" s="3" t="s">
        <v>104</v>
      </c>
      <c r="Y1" s="3" t="s">
        <v>0</v>
      </c>
      <c r="Z1" s="3" t="s">
        <v>96</v>
      </c>
    </row>
    <row r="2" spans="1:26" hidden="1" x14ac:dyDescent="0.35">
      <c r="A2">
        <v>1</v>
      </c>
      <c r="B2" s="3" t="s">
        <v>6</v>
      </c>
      <c r="C2" s="3" t="s">
        <v>99</v>
      </c>
      <c r="D2" s="3" t="s">
        <v>76</v>
      </c>
      <c r="E2" s="3" t="s">
        <v>5</v>
      </c>
      <c r="F2" s="3" t="s">
        <v>77</v>
      </c>
      <c r="G2" s="8">
        <v>7920000</v>
      </c>
      <c r="H2" s="8">
        <v>5940000</v>
      </c>
      <c r="I2" s="8"/>
      <c r="J2" s="8"/>
      <c r="K2" s="8"/>
      <c r="L2" s="8"/>
      <c r="M2" s="8"/>
      <c r="N2" s="8"/>
      <c r="O2" s="8"/>
      <c r="P2" s="8">
        <v>10753500</v>
      </c>
      <c r="Q2" s="8">
        <v>6485100</v>
      </c>
      <c r="R2" s="8">
        <v>6412500</v>
      </c>
      <c r="S2" s="8"/>
      <c r="T2" s="8"/>
      <c r="U2" s="8"/>
      <c r="V2" s="8">
        <v>37511100</v>
      </c>
      <c r="W2" s="4"/>
      <c r="X2" s="3" t="s">
        <v>111</v>
      </c>
      <c r="Y2" s="4"/>
      <c r="Z2" s="7"/>
    </row>
    <row r="3" spans="1:26" x14ac:dyDescent="0.35">
      <c r="A3" s="20">
        <v>1</v>
      </c>
      <c r="B3" s="20" t="s">
        <v>6</v>
      </c>
      <c r="C3" s="20" t="s">
        <v>102</v>
      </c>
      <c r="D3" s="20" t="s">
        <v>31</v>
      </c>
      <c r="E3" s="20" t="s">
        <v>32</v>
      </c>
      <c r="F3" s="20" t="s">
        <v>33</v>
      </c>
      <c r="G3" s="8">
        <v>7920000</v>
      </c>
      <c r="H3" s="8">
        <v>19800000</v>
      </c>
      <c r="I3" s="8">
        <v>23760000</v>
      </c>
      <c r="J3" s="8">
        <v>18618000</v>
      </c>
      <c r="K3" s="8">
        <v>13830000</v>
      </c>
      <c r="L3" s="8">
        <v>17232000</v>
      </c>
      <c r="M3" s="8">
        <v>13023000</v>
      </c>
      <c r="N3" s="8">
        <v>12957000</v>
      </c>
      <c r="O3" s="8">
        <v>12957000</v>
      </c>
      <c r="P3" s="8">
        <v>15094500</v>
      </c>
      <c r="Q3" s="8">
        <v>12825000</v>
      </c>
      <c r="R3" s="8">
        <v>6412500</v>
      </c>
      <c r="S3" s="4">
        <v>12951000</v>
      </c>
      <c r="T3" s="4">
        <v>8550000</v>
      </c>
      <c r="U3" s="4">
        <v>12825000</v>
      </c>
      <c r="V3" s="4">
        <v>208755000</v>
      </c>
      <c r="W3" s="4">
        <f>SUM(S3:U3)/3</f>
        <v>11442000</v>
      </c>
      <c r="X3" s="3" t="s">
        <v>100</v>
      </c>
      <c r="Y3" s="4">
        <v>400000</v>
      </c>
      <c r="Z3" s="7">
        <v>4.3698654081454291E-2</v>
      </c>
    </row>
    <row r="4" spans="1:26" x14ac:dyDescent="0.35">
      <c r="A4" s="20">
        <v>2</v>
      </c>
      <c r="B4" s="20" t="s">
        <v>6</v>
      </c>
      <c r="C4" s="20" t="s">
        <v>102</v>
      </c>
      <c r="D4" s="20" t="s">
        <v>73</v>
      </c>
      <c r="E4" s="20" t="s">
        <v>74</v>
      </c>
      <c r="F4" s="20" t="s">
        <v>75</v>
      </c>
      <c r="G4" s="8">
        <v>11880000</v>
      </c>
      <c r="H4" s="8">
        <v>19800000</v>
      </c>
      <c r="I4" s="8"/>
      <c r="J4" s="8">
        <v>12960000</v>
      </c>
      <c r="K4" s="8">
        <v>9000000</v>
      </c>
      <c r="L4" s="8">
        <v>15028500</v>
      </c>
      <c r="M4" s="8">
        <v>17364000</v>
      </c>
      <c r="N4" s="8">
        <v>17364000</v>
      </c>
      <c r="O4" s="8">
        <v>26046000</v>
      </c>
      <c r="P4" s="8">
        <v>17232000</v>
      </c>
      <c r="Q4" s="8">
        <v>17243000</v>
      </c>
      <c r="R4" s="8">
        <v>17243000</v>
      </c>
      <c r="S4" s="4">
        <v>17239625</v>
      </c>
      <c r="T4" s="4">
        <v>17100000</v>
      </c>
      <c r="U4" s="4">
        <v>25650000</v>
      </c>
      <c r="V4" s="4">
        <v>241150125</v>
      </c>
      <c r="W4" s="4">
        <f>SUM(S4:U4)/3</f>
        <v>19996541.666666668</v>
      </c>
      <c r="X4" s="3" t="s">
        <v>100</v>
      </c>
      <c r="Y4" s="4">
        <v>500000</v>
      </c>
      <c r="Z4" s="7">
        <v>2.5004323664300283E-2</v>
      </c>
    </row>
    <row r="5" spans="1:26" x14ac:dyDescent="0.35">
      <c r="A5" s="20">
        <v>3</v>
      </c>
      <c r="B5" s="20" t="s">
        <v>6</v>
      </c>
      <c r="C5" s="20" t="s">
        <v>102</v>
      </c>
      <c r="D5" s="20" t="s">
        <v>64</v>
      </c>
      <c r="E5" s="20" t="s">
        <v>65</v>
      </c>
      <c r="F5" s="20" t="s">
        <v>66</v>
      </c>
      <c r="G5" s="8">
        <v>7920000</v>
      </c>
      <c r="H5" s="8">
        <v>28620000</v>
      </c>
      <c r="I5" s="8">
        <v>7920000</v>
      </c>
      <c r="J5" s="8">
        <v>8460000</v>
      </c>
      <c r="K5" s="8">
        <v>13500000</v>
      </c>
      <c r="L5" s="8">
        <v>12891000</v>
      </c>
      <c r="M5" s="8">
        <v>15160500</v>
      </c>
      <c r="N5" s="8">
        <v>17364000</v>
      </c>
      <c r="O5" s="8">
        <v>17364000</v>
      </c>
      <c r="P5" s="8">
        <v>17232000</v>
      </c>
      <c r="Q5" s="8">
        <v>17243000</v>
      </c>
      <c r="R5" s="8">
        <v>17243000</v>
      </c>
      <c r="S5" s="4">
        <v>17340000</v>
      </c>
      <c r="T5" s="4">
        <v>17100000</v>
      </c>
      <c r="U5" s="4">
        <v>17100000</v>
      </c>
      <c r="V5" s="4">
        <v>232457500</v>
      </c>
      <c r="W5" s="4">
        <f>SUM(S5:U5)/3</f>
        <v>17180000</v>
      </c>
      <c r="X5" s="3" t="s">
        <v>100</v>
      </c>
      <c r="Y5" s="4">
        <v>400000</v>
      </c>
      <c r="Z5" s="7">
        <v>2.9103608847497089E-2</v>
      </c>
    </row>
    <row r="6" spans="1:26" x14ac:dyDescent="0.35">
      <c r="A6" s="20">
        <v>4</v>
      </c>
      <c r="B6" s="20" t="s">
        <v>6</v>
      </c>
      <c r="C6" s="20" t="s">
        <v>102</v>
      </c>
      <c r="D6" s="20" t="s">
        <v>46</v>
      </c>
      <c r="E6" s="20" t="s">
        <v>47</v>
      </c>
      <c r="F6" s="20" t="s">
        <v>48</v>
      </c>
      <c r="G6" s="8">
        <v>15840000</v>
      </c>
      <c r="H6" s="8">
        <v>11880000</v>
      </c>
      <c r="I6" s="8">
        <v>7920000</v>
      </c>
      <c r="J6" s="8">
        <v>9915000</v>
      </c>
      <c r="K6" s="8">
        <v>13500000</v>
      </c>
      <c r="L6" s="8">
        <v>8616000</v>
      </c>
      <c r="M6" s="8">
        <v>13023000</v>
      </c>
      <c r="N6" s="8">
        <v>10819500</v>
      </c>
      <c r="O6" s="8">
        <v>14923500</v>
      </c>
      <c r="P6" s="8">
        <v>24910000</v>
      </c>
      <c r="Q6" s="8">
        <v>18743000</v>
      </c>
      <c r="R6" s="8">
        <v>16995000</v>
      </c>
      <c r="S6" s="4">
        <v>26253000</v>
      </c>
      <c r="T6" s="4">
        <v>16758000</v>
      </c>
      <c r="U6" s="4">
        <v>12825000</v>
      </c>
      <c r="V6" s="4">
        <v>222921000</v>
      </c>
      <c r="W6" s="4">
        <f>SUM(S6:U6)/3</f>
        <v>18612000</v>
      </c>
      <c r="X6" s="3" t="s">
        <v>100</v>
      </c>
      <c r="Y6" s="4">
        <v>400000</v>
      </c>
      <c r="Z6" s="7">
        <v>2.6864388566516226E-2</v>
      </c>
    </row>
    <row r="7" spans="1:26" x14ac:dyDescent="0.35">
      <c r="A7" s="20">
        <v>5</v>
      </c>
      <c r="B7" s="3" t="s">
        <v>6</v>
      </c>
      <c r="C7" s="9" t="s">
        <v>102</v>
      </c>
      <c r="D7" s="3" t="s">
        <v>78</v>
      </c>
      <c r="E7" s="3" t="s">
        <v>79</v>
      </c>
      <c r="F7" s="3" t="s">
        <v>80</v>
      </c>
      <c r="G7" s="8">
        <v>3960000</v>
      </c>
      <c r="H7" s="8">
        <v>7920000</v>
      </c>
      <c r="I7" s="8">
        <v>7920000</v>
      </c>
      <c r="J7" s="8">
        <v>9000000</v>
      </c>
      <c r="K7" s="8">
        <v>9000000</v>
      </c>
      <c r="L7" s="8">
        <v>8616000</v>
      </c>
      <c r="M7" s="8">
        <v>8682000</v>
      </c>
      <c r="N7" s="8">
        <v>10819500</v>
      </c>
      <c r="O7" s="8">
        <v>8682000</v>
      </c>
      <c r="P7" s="8">
        <v>8682000</v>
      </c>
      <c r="Q7" s="8">
        <v>4337400</v>
      </c>
      <c r="R7" s="8">
        <v>4275000</v>
      </c>
      <c r="S7" s="4">
        <v>4341000</v>
      </c>
      <c r="T7" s="4">
        <v>4275000</v>
      </c>
      <c r="U7" s="4">
        <v>8550000</v>
      </c>
      <c r="V7" s="4">
        <v>109059900</v>
      </c>
      <c r="W7" s="4">
        <f>SUM(S7:U7)/3</f>
        <v>5722000</v>
      </c>
      <c r="X7" s="3" t="s">
        <v>100</v>
      </c>
      <c r="Y7" s="22">
        <v>300000</v>
      </c>
      <c r="Z7" s="7">
        <v>8.7382034253757429E-2</v>
      </c>
    </row>
    <row r="8" spans="1:26" x14ac:dyDescent="0.35">
      <c r="A8" s="20">
        <v>6</v>
      </c>
      <c r="B8" s="3" t="s">
        <v>6</v>
      </c>
      <c r="C8" s="9" t="s">
        <v>102</v>
      </c>
      <c r="D8" s="3" t="s">
        <v>13</v>
      </c>
      <c r="E8" s="3" t="s">
        <v>14</v>
      </c>
      <c r="F8" s="3" t="s">
        <v>15</v>
      </c>
      <c r="G8" s="8">
        <v>7920000</v>
      </c>
      <c r="H8" s="8">
        <v>11880000</v>
      </c>
      <c r="I8" s="8">
        <v>3960000</v>
      </c>
      <c r="J8" s="8">
        <v>12420000</v>
      </c>
      <c r="K8" s="8">
        <v>9000000</v>
      </c>
      <c r="L8" s="8">
        <v>8616000</v>
      </c>
      <c r="M8" s="8">
        <v>8682000</v>
      </c>
      <c r="N8" s="8">
        <v>8682000</v>
      </c>
      <c r="O8" s="8">
        <v>8682000</v>
      </c>
      <c r="P8" s="8">
        <v>8616000</v>
      </c>
      <c r="Q8" s="8">
        <v>4341000</v>
      </c>
      <c r="R8" s="8">
        <v>4275000</v>
      </c>
      <c r="S8" s="4">
        <v>8676000</v>
      </c>
      <c r="T8" s="4">
        <v>4275000</v>
      </c>
      <c r="U8" s="4">
        <v>8550000</v>
      </c>
      <c r="V8" s="4">
        <v>118575000</v>
      </c>
      <c r="W8" s="4">
        <f>SUM(S8:U8)/3</f>
        <v>7167000</v>
      </c>
      <c r="X8" s="3" t="s">
        <v>100</v>
      </c>
      <c r="Y8" s="22">
        <v>300000</v>
      </c>
      <c r="Z8" s="7">
        <v>6.9764197014092366E-2</v>
      </c>
    </row>
    <row r="9" spans="1:26" x14ac:dyDescent="0.35">
      <c r="A9" s="20">
        <v>7</v>
      </c>
      <c r="B9" s="3" t="s">
        <v>6</v>
      </c>
      <c r="C9" s="9" t="s">
        <v>102</v>
      </c>
      <c r="D9" s="3" t="s">
        <v>81</v>
      </c>
      <c r="E9" s="3" t="s">
        <v>82</v>
      </c>
      <c r="F9" s="3" t="s">
        <v>83</v>
      </c>
      <c r="G9" s="8">
        <v>3960000</v>
      </c>
      <c r="H9" s="8">
        <v>7920000</v>
      </c>
      <c r="I9" s="8">
        <v>3960000</v>
      </c>
      <c r="J9" s="8">
        <v>8460000</v>
      </c>
      <c r="K9" s="8">
        <v>9000000</v>
      </c>
      <c r="L9" s="8">
        <v>8616000</v>
      </c>
      <c r="M9" s="8">
        <v>8682000</v>
      </c>
      <c r="N9" s="8">
        <v>8682000</v>
      </c>
      <c r="O9" s="8">
        <v>8682000</v>
      </c>
      <c r="P9" s="8">
        <v>8616000</v>
      </c>
      <c r="Q9" s="8">
        <v>4337400</v>
      </c>
      <c r="R9" s="8">
        <v>8616000</v>
      </c>
      <c r="S9" s="4">
        <v>8670000</v>
      </c>
      <c r="T9" s="4">
        <v>6412500</v>
      </c>
      <c r="U9" s="4">
        <v>8550000</v>
      </c>
      <c r="V9" s="4">
        <v>113163900</v>
      </c>
      <c r="W9" s="4">
        <f>SUM(S9:U9)/3</f>
        <v>7877500</v>
      </c>
      <c r="X9" s="3" t="s">
        <v>100</v>
      </c>
      <c r="Y9" s="22">
        <v>300000</v>
      </c>
      <c r="Z9" s="7">
        <v>6.3471913678197392E-2</v>
      </c>
    </row>
    <row r="10" spans="1:26" x14ac:dyDescent="0.35">
      <c r="A10" s="20">
        <v>8</v>
      </c>
      <c r="B10" s="3" t="s">
        <v>6</v>
      </c>
      <c r="C10" s="9" t="s">
        <v>102</v>
      </c>
      <c r="D10" s="3" t="s">
        <v>19</v>
      </c>
      <c r="E10" s="3" t="s">
        <v>20</v>
      </c>
      <c r="F10" s="3" t="s">
        <v>21</v>
      </c>
      <c r="G10" s="8">
        <v>15840000</v>
      </c>
      <c r="H10" s="8">
        <v>19800000</v>
      </c>
      <c r="I10" s="8">
        <v>23760000</v>
      </c>
      <c r="J10" s="8">
        <v>21420000</v>
      </c>
      <c r="K10" s="8">
        <v>27000000</v>
      </c>
      <c r="L10" s="8">
        <v>8550000</v>
      </c>
      <c r="M10" s="8">
        <v>17364000</v>
      </c>
      <c r="N10" s="8">
        <v>22579500</v>
      </c>
      <c r="O10" s="8">
        <v>10734000</v>
      </c>
      <c r="P10" s="8">
        <v>17364000</v>
      </c>
      <c r="Q10" s="8">
        <v>10737200</v>
      </c>
      <c r="R10" s="8">
        <v>9729900</v>
      </c>
      <c r="S10" s="4">
        <v>28156200</v>
      </c>
      <c r="T10" s="4">
        <v>23039400</v>
      </c>
      <c r="U10" s="4">
        <v>19562400</v>
      </c>
      <c r="V10" s="4">
        <v>275636600</v>
      </c>
      <c r="W10" s="4">
        <f>SUM(S10:U10)/3</f>
        <v>23586000</v>
      </c>
      <c r="X10" s="3" t="s">
        <v>100</v>
      </c>
      <c r="Y10" s="4">
        <v>500000</v>
      </c>
      <c r="Z10" s="7">
        <v>2.1199016365640633E-2</v>
      </c>
    </row>
    <row r="11" spans="1:26" x14ac:dyDescent="0.35">
      <c r="A11" s="20">
        <v>9</v>
      </c>
      <c r="B11" s="3" t="s">
        <v>6</v>
      </c>
      <c r="C11" s="9" t="s">
        <v>102</v>
      </c>
      <c r="D11" s="3" t="s">
        <v>58</v>
      </c>
      <c r="E11" s="3" t="s">
        <v>59</v>
      </c>
      <c r="F11" s="3" t="s">
        <v>60</v>
      </c>
      <c r="G11" s="8">
        <v>7920000</v>
      </c>
      <c r="H11" s="8">
        <v>11880000</v>
      </c>
      <c r="I11" s="8">
        <v>7920000</v>
      </c>
      <c r="J11" s="8">
        <v>9000000</v>
      </c>
      <c r="K11" s="8">
        <v>9000000</v>
      </c>
      <c r="L11" s="8">
        <v>8616000</v>
      </c>
      <c r="M11" s="8">
        <v>8682000</v>
      </c>
      <c r="N11" s="8">
        <v>8682000</v>
      </c>
      <c r="O11" s="8">
        <v>8682000</v>
      </c>
      <c r="P11" s="8">
        <v>8616000</v>
      </c>
      <c r="Q11" s="8">
        <v>13823000</v>
      </c>
      <c r="R11" s="8">
        <v>4275000</v>
      </c>
      <c r="S11" s="4">
        <v>8676000</v>
      </c>
      <c r="T11" s="4">
        <v>4275000</v>
      </c>
      <c r="U11" s="4">
        <v>8550000</v>
      </c>
      <c r="V11" s="4">
        <v>128597000</v>
      </c>
      <c r="W11" s="4">
        <f>SUM(S11:U11)/3</f>
        <v>7167000</v>
      </c>
      <c r="X11" s="3" t="s">
        <v>100</v>
      </c>
      <c r="Y11" s="22">
        <v>300000</v>
      </c>
      <c r="Z11" s="7">
        <v>6.9764197014092366E-2</v>
      </c>
    </row>
    <row r="12" spans="1:26" x14ac:dyDescent="0.35">
      <c r="A12" s="20">
        <v>10</v>
      </c>
      <c r="B12" s="20" t="s">
        <v>6</v>
      </c>
      <c r="C12" s="20" t="s">
        <v>103</v>
      </c>
      <c r="D12" s="20" t="s">
        <v>37</v>
      </c>
      <c r="E12" s="20" t="s">
        <v>38</v>
      </c>
      <c r="F12" s="20" t="s">
        <v>39</v>
      </c>
      <c r="G12" s="3">
        <v>7920000</v>
      </c>
      <c r="H12" s="3">
        <v>11880000</v>
      </c>
      <c r="I12" s="3">
        <v>7920000</v>
      </c>
      <c r="J12" s="3">
        <v>8460000</v>
      </c>
      <c r="K12" s="3">
        <v>9000000</v>
      </c>
      <c r="L12" s="3">
        <v>4275000</v>
      </c>
      <c r="M12" s="3">
        <v>8682000</v>
      </c>
      <c r="N12" s="3">
        <v>8682000</v>
      </c>
      <c r="O12" s="3">
        <v>4341000</v>
      </c>
      <c r="P12" s="3">
        <v>4341000</v>
      </c>
      <c r="Q12" s="3">
        <v>8616000</v>
      </c>
      <c r="R12" s="3">
        <v>8616000</v>
      </c>
      <c r="S12" s="4">
        <v>8670000</v>
      </c>
      <c r="T12" s="4">
        <v>8666400</v>
      </c>
      <c r="U12" s="4">
        <v>8674200</v>
      </c>
      <c r="V12" s="4">
        <v>118743600</v>
      </c>
      <c r="W12" s="4">
        <f>SUM(S12:U12)/3</f>
        <v>8670200</v>
      </c>
      <c r="X12" s="3" t="s">
        <v>100</v>
      </c>
      <c r="Y12" s="22">
        <v>300000</v>
      </c>
      <c r="Z12" s="7">
        <f>Y12/W12</f>
        <v>3.4601277940531937E-2</v>
      </c>
    </row>
    <row r="13" spans="1:26" x14ac:dyDescent="0.35">
      <c r="A13" s="20">
        <v>11</v>
      </c>
      <c r="B13" s="20" t="s">
        <v>6</v>
      </c>
      <c r="C13" s="20" t="s">
        <v>103</v>
      </c>
      <c r="D13" s="20" t="s">
        <v>84</v>
      </c>
      <c r="E13" s="20" t="s">
        <v>85</v>
      </c>
      <c r="F13" s="20" t="s">
        <v>86</v>
      </c>
      <c r="G13" s="3"/>
      <c r="H13" s="3"/>
      <c r="I13" s="3"/>
      <c r="J13" s="3">
        <v>9990000</v>
      </c>
      <c r="K13" s="3">
        <v>33750000</v>
      </c>
      <c r="L13" s="3">
        <v>9538500</v>
      </c>
      <c r="M13" s="3">
        <v>6117000</v>
      </c>
      <c r="N13" s="3">
        <v>15094500</v>
      </c>
      <c r="O13" s="3">
        <v>13023000</v>
      </c>
      <c r="P13" s="3">
        <v>12891000</v>
      </c>
      <c r="Q13" s="3">
        <v>4337400</v>
      </c>
      <c r="R13" s="3">
        <v>5130000</v>
      </c>
      <c r="S13" s="4">
        <v>12951000</v>
      </c>
      <c r="T13" s="4">
        <v>12941400</v>
      </c>
      <c r="U13" s="4">
        <v>6478500</v>
      </c>
      <c r="V13" s="4">
        <v>142242300</v>
      </c>
      <c r="W13" s="4">
        <f>SUM(S13:U13)/3</f>
        <v>10790300</v>
      </c>
      <c r="X13" s="3" t="s">
        <v>100</v>
      </c>
      <c r="Y13" s="4">
        <v>400000</v>
      </c>
      <c r="Z13" s="7">
        <f>Y13/W13</f>
        <v>3.7070331686792767E-2</v>
      </c>
    </row>
    <row r="14" spans="1:26" x14ac:dyDescent="0.35">
      <c r="A14" s="20">
        <v>12</v>
      </c>
      <c r="B14" s="20" t="s">
        <v>6</v>
      </c>
      <c r="C14" s="20" t="s">
        <v>103</v>
      </c>
      <c r="D14" s="20" t="s">
        <v>93</v>
      </c>
      <c r="E14" s="20" t="s">
        <v>94</v>
      </c>
      <c r="F14" s="20" t="s">
        <v>95</v>
      </c>
      <c r="G14" s="3"/>
      <c r="H14" s="3"/>
      <c r="I14" s="3"/>
      <c r="J14" s="3"/>
      <c r="K14" s="3"/>
      <c r="L14" s="3"/>
      <c r="M14" s="3">
        <v>8682000</v>
      </c>
      <c r="N14" s="3">
        <v>17364000</v>
      </c>
      <c r="O14" s="3">
        <v>17364000</v>
      </c>
      <c r="P14" s="3">
        <v>8616000</v>
      </c>
      <c r="Q14" s="3">
        <v>17163050</v>
      </c>
      <c r="R14" s="3">
        <v>4341000</v>
      </c>
      <c r="S14" s="4">
        <v>13011000</v>
      </c>
      <c r="T14" s="4">
        <v>8550000</v>
      </c>
      <c r="U14" s="4">
        <v>12949200</v>
      </c>
      <c r="V14" s="4">
        <v>108040250</v>
      </c>
      <c r="W14" s="4">
        <f>SUM(S14:U14)/3</f>
        <v>11503400</v>
      </c>
      <c r="X14" s="3" t="s">
        <v>100</v>
      </c>
      <c r="Y14" s="4">
        <v>400000</v>
      </c>
      <c r="Z14" s="7">
        <f>Y14/W14</f>
        <v>3.4772328181233374E-2</v>
      </c>
    </row>
    <row r="15" spans="1:26" x14ac:dyDescent="0.35">
      <c r="A15" s="20">
        <v>13</v>
      </c>
      <c r="B15" s="20" t="s">
        <v>6</v>
      </c>
      <c r="C15" s="20" t="s">
        <v>103</v>
      </c>
      <c r="D15" s="20" t="s">
        <v>34</v>
      </c>
      <c r="E15" s="20" t="s">
        <v>35</v>
      </c>
      <c r="F15" s="20" t="s">
        <v>36</v>
      </c>
      <c r="G15" s="3">
        <v>15840000</v>
      </c>
      <c r="H15" s="3">
        <v>23760000</v>
      </c>
      <c r="I15" s="3">
        <v>15840000</v>
      </c>
      <c r="J15" s="3">
        <v>17460000</v>
      </c>
      <c r="K15" s="3">
        <v>22500000</v>
      </c>
      <c r="L15" s="3">
        <v>17232000</v>
      </c>
      <c r="M15" s="3">
        <v>17364000</v>
      </c>
      <c r="N15" s="3">
        <v>17364000</v>
      </c>
      <c r="O15" s="3">
        <v>17364000</v>
      </c>
      <c r="P15" s="3">
        <v>17232000</v>
      </c>
      <c r="Q15" s="3">
        <v>8612400</v>
      </c>
      <c r="R15" s="3">
        <v>17243000</v>
      </c>
      <c r="S15" s="4">
        <v>8670000</v>
      </c>
      <c r="T15" s="4">
        <v>17364000</v>
      </c>
      <c r="U15" s="4">
        <v>12957000</v>
      </c>
      <c r="V15" s="4">
        <v>246802400</v>
      </c>
      <c r="W15" s="4">
        <f>SUM(S15:U15)/3</f>
        <v>12997000</v>
      </c>
      <c r="X15" s="3" t="s">
        <v>100</v>
      </c>
      <c r="Y15" s="4">
        <v>400000</v>
      </c>
      <c r="Z15" s="7">
        <f>Y15/W15</f>
        <v>3.0776332999923058E-2</v>
      </c>
    </row>
    <row r="16" spans="1:26" x14ac:dyDescent="0.35">
      <c r="A16" s="20">
        <v>14</v>
      </c>
      <c r="B16" s="20" t="s">
        <v>6</v>
      </c>
      <c r="C16" s="20" t="s">
        <v>103</v>
      </c>
      <c r="D16" s="20" t="s">
        <v>70</v>
      </c>
      <c r="E16" s="20" t="s">
        <v>71</v>
      </c>
      <c r="F16" s="20" t="s">
        <v>72</v>
      </c>
      <c r="G16" s="3">
        <v>7920000</v>
      </c>
      <c r="H16" s="3">
        <v>7920000</v>
      </c>
      <c r="I16" s="3">
        <v>7920000</v>
      </c>
      <c r="J16" s="3">
        <v>9000000</v>
      </c>
      <c r="K16" s="3"/>
      <c r="L16" s="3">
        <v>8550000</v>
      </c>
      <c r="M16" s="3">
        <v>8682000</v>
      </c>
      <c r="N16" s="3">
        <v>8682000</v>
      </c>
      <c r="O16" s="3">
        <v>6478500</v>
      </c>
      <c r="P16" s="3">
        <v>4341000</v>
      </c>
      <c r="Q16" s="3">
        <v>4338050</v>
      </c>
      <c r="R16" s="3">
        <v>4275000</v>
      </c>
      <c r="S16" s="4">
        <v>8666400</v>
      </c>
      <c r="T16" s="4">
        <v>9513000</v>
      </c>
      <c r="U16" s="4">
        <v>9813000</v>
      </c>
      <c r="V16" s="4">
        <v>106098950</v>
      </c>
      <c r="W16" s="4">
        <f>SUM(S16:U16)/3</f>
        <v>9330800</v>
      </c>
      <c r="X16" s="3" t="s">
        <v>100</v>
      </c>
      <c r="Y16" s="22">
        <v>300000</v>
      </c>
      <c r="Z16" s="7">
        <f>Y16/W16</f>
        <v>3.2151584001371802E-2</v>
      </c>
    </row>
    <row r="17" spans="1:34" x14ac:dyDescent="0.35">
      <c r="A17" s="20">
        <v>15</v>
      </c>
      <c r="B17" s="20" t="s">
        <v>6</v>
      </c>
      <c r="C17" s="20" t="s">
        <v>103</v>
      </c>
      <c r="D17" s="20" t="s">
        <v>40</v>
      </c>
      <c r="E17" s="20" t="s">
        <v>41</v>
      </c>
      <c r="F17" s="20" t="s">
        <v>42</v>
      </c>
      <c r="G17" s="3">
        <v>15840000</v>
      </c>
      <c r="H17" s="3">
        <v>13860000</v>
      </c>
      <c r="I17" s="3">
        <v>15840000</v>
      </c>
      <c r="J17" s="3">
        <v>25920000</v>
      </c>
      <c r="K17" s="3">
        <v>18000000</v>
      </c>
      <c r="L17" s="3">
        <v>17232000</v>
      </c>
      <c r="M17" s="3">
        <v>20854200</v>
      </c>
      <c r="N17" s="3">
        <v>12957000</v>
      </c>
      <c r="O17" s="3">
        <v>15180300</v>
      </c>
      <c r="P17" s="3">
        <v>17348400</v>
      </c>
      <c r="Q17" s="3">
        <v>17163050</v>
      </c>
      <c r="R17" s="3">
        <v>8622600</v>
      </c>
      <c r="S17" s="4">
        <v>17348400</v>
      </c>
      <c r="T17" s="4">
        <v>17390400</v>
      </c>
      <c r="U17" s="4">
        <v>17289000</v>
      </c>
      <c r="V17" s="4">
        <v>250845350</v>
      </c>
      <c r="W17" s="4">
        <f>SUM(S17:U17)/3</f>
        <v>17342600</v>
      </c>
      <c r="X17" s="3" t="s">
        <v>100</v>
      </c>
      <c r="Y17" s="4">
        <v>400000</v>
      </c>
      <c r="Z17" s="7">
        <f>Y17/W17</f>
        <v>2.3064592390990971E-2</v>
      </c>
    </row>
    <row r="18" spans="1:34" x14ac:dyDescent="0.35">
      <c r="A18" s="20">
        <v>16</v>
      </c>
      <c r="B18" s="20" t="s">
        <v>6</v>
      </c>
      <c r="C18" s="20" t="s">
        <v>103</v>
      </c>
      <c r="D18" s="20" t="s">
        <v>7</v>
      </c>
      <c r="E18" s="20" t="s">
        <v>8</v>
      </c>
      <c r="F18" s="20" t="s">
        <v>9</v>
      </c>
      <c r="G18" s="3">
        <v>23928000</v>
      </c>
      <c r="H18" s="3">
        <v>35064000</v>
      </c>
      <c r="I18" s="3">
        <v>40470000</v>
      </c>
      <c r="J18" s="3">
        <v>26496000</v>
      </c>
      <c r="K18" s="3">
        <v>36312000</v>
      </c>
      <c r="L18" s="3">
        <v>25440000</v>
      </c>
      <c r="M18" s="3">
        <v>22992000</v>
      </c>
      <c r="N18" s="3">
        <v>23808000</v>
      </c>
      <c r="O18" s="3">
        <v>20288400</v>
      </c>
      <c r="P18" s="3">
        <v>13562400</v>
      </c>
      <c r="Q18" s="3">
        <v>20172000</v>
      </c>
      <c r="R18" s="3">
        <v>22045000</v>
      </c>
      <c r="S18" s="4">
        <v>28508400</v>
      </c>
      <c r="T18" s="4">
        <v>14928000</v>
      </c>
      <c r="U18" s="4">
        <v>40079400</v>
      </c>
      <c r="V18" s="4">
        <v>394093600</v>
      </c>
      <c r="W18" s="4">
        <f>SUM(S18:U18)/3</f>
        <v>27838600</v>
      </c>
      <c r="X18" s="3" t="s">
        <v>100</v>
      </c>
      <c r="Y18" s="4">
        <v>500000</v>
      </c>
      <c r="Z18" s="7">
        <f>Y18/W18</f>
        <v>1.7960673309721033E-2</v>
      </c>
    </row>
    <row r="19" spans="1:34" x14ac:dyDescent="0.35">
      <c r="A19" s="20">
        <v>17</v>
      </c>
      <c r="B19" s="20" t="s">
        <v>6</v>
      </c>
      <c r="C19" s="20" t="s">
        <v>103</v>
      </c>
      <c r="D19" s="20" t="s">
        <v>49</v>
      </c>
      <c r="E19" s="20" t="s">
        <v>50</v>
      </c>
      <c r="F19" s="20" t="s">
        <v>51</v>
      </c>
      <c r="G19" s="3">
        <v>11880000</v>
      </c>
      <c r="H19" s="3">
        <v>17820000</v>
      </c>
      <c r="I19" s="3">
        <v>27720000</v>
      </c>
      <c r="J19" s="3">
        <v>9000000</v>
      </c>
      <c r="K19" s="3">
        <v>18000000</v>
      </c>
      <c r="L19" s="3">
        <v>23710500</v>
      </c>
      <c r="M19" s="3">
        <v>26046000</v>
      </c>
      <c r="N19" s="3">
        <v>19159500</v>
      </c>
      <c r="O19" s="3">
        <v>17364000</v>
      </c>
      <c r="P19" s="3">
        <v>15094500</v>
      </c>
      <c r="Q19" s="3">
        <v>17163050</v>
      </c>
      <c r="R19" s="3"/>
      <c r="S19" s="4">
        <v>19404000</v>
      </c>
      <c r="T19" s="4">
        <v>17216400</v>
      </c>
      <c r="U19" s="4">
        <v>12949200</v>
      </c>
      <c r="V19" s="4">
        <v>252527150</v>
      </c>
      <c r="W19" s="4">
        <f>SUM(S19:U19)/3</f>
        <v>16523200</v>
      </c>
      <c r="X19" s="3" t="s">
        <v>100</v>
      </c>
      <c r="Y19" s="4">
        <v>400000</v>
      </c>
      <c r="Z19" s="7">
        <f>Y19/W19</f>
        <v>2.4208385784835869E-2</v>
      </c>
    </row>
    <row r="20" spans="1:34" x14ac:dyDescent="0.35">
      <c r="A20" s="20">
        <v>18</v>
      </c>
      <c r="B20" s="20" t="s">
        <v>6</v>
      </c>
      <c r="C20" s="20" t="s">
        <v>103</v>
      </c>
      <c r="D20" s="20" t="s">
        <v>43</v>
      </c>
      <c r="E20" s="20" t="s">
        <v>44</v>
      </c>
      <c r="F20" s="20" t="s">
        <v>45</v>
      </c>
      <c r="G20" s="3">
        <v>15840000</v>
      </c>
      <c r="H20" s="3">
        <v>19800000</v>
      </c>
      <c r="I20" s="3">
        <v>11880000</v>
      </c>
      <c r="J20" s="3">
        <v>13500000</v>
      </c>
      <c r="K20" s="3">
        <v>18000000</v>
      </c>
      <c r="L20" s="3">
        <v>15094500</v>
      </c>
      <c r="M20" s="3">
        <v>8682000</v>
      </c>
      <c r="N20" s="3">
        <v>9702000</v>
      </c>
      <c r="O20" s="3">
        <v>17166000</v>
      </c>
      <c r="P20" s="3">
        <v>17232000</v>
      </c>
      <c r="Q20" s="3">
        <v>10687500</v>
      </c>
      <c r="R20" s="3">
        <v>15507000</v>
      </c>
      <c r="S20" s="4">
        <v>19782000</v>
      </c>
      <c r="T20" s="4">
        <v>8608200</v>
      </c>
      <c r="U20" s="4">
        <v>17298000</v>
      </c>
      <c r="V20" s="4">
        <v>218779200</v>
      </c>
      <c r="W20" s="4">
        <f>SUM(S20:U20)/3</f>
        <v>15229400</v>
      </c>
      <c r="X20" s="3" t="s">
        <v>100</v>
      </c>
      <c r="Y20" s="4">
        <v>400000</v>
      </c>
      <c r="Z20" s="7">
        <f>Y20/W20</f>
        <v>2.6264987458468489E-2</v>
      </c>
    </row>
    <row r="21" spans="1:34" x14ac:dyDescent="0.35">
      <c r="A21" s="20">
        <v>19</v>
      </c>
      <c r="B21" s="20" t="s">
        <v>6</v>
      </c>
      <c r="C21" s="20" t="s">
        <v>103</v>
      </c>
      <c r="D21" s="20" t="s">
        <v>16</v>
      </c>
      <c r="E21" s="20" t="s">
        <v>90</v>
      </c>
      <c r="F21" s="20" t="s">
        <v>18</v>
      </c>
      <c r="G21" s="3"/>
      <c r="H21" s="3"/>
      <c r="I21" s="3"/>
      <c r="J21" s="3"/>
      <c r="K21" s="3"/>
      <c r="L21" s="3"/>
      <c r="M21" s="3">
        <v>17364000</v>
      </c>
      <c r="N21" s="3">
        <v>17364000</v>
      </c>
      <c r="O21" s="3">
        <v>17364000</v>
      </c>
      <c r="P21" s="3">
        <v>17166000</v>
      </c>
      <c r="Q21" s="3">
        <v>17162400</v>
      </c>
      <c r="R21" s="3">
        <v>8693000</v>
      </c>
      <c r="S21" s="4">
        <v>8670000</v>
      </c>
      <c r="T21" s="4">
        <v>17290200</v>
      </c>
      <c r="U21" s="4">
        <v>12949200</v>
      </c>
      <c r="V21" s="4">
        <v>134022800</v>
      </c>
      <c r="W21" s="4">
        <f>SUM(S21:U21)/3</f>
        <v>12969800</v>
      </c>
      <c r="X21" s="3" t="s">
        <v>100</v>
      </c>
      <c r="Y21" s="4">
        <v>400000</v>
      </c>
      <c r="Z21" s="7">
        <f>Y21/W21</f>
        <v>3.0840876497710064E-2</v>
      </c>
    </row>
    <row r="22" spans="1:34" hidden="1" x14ac:dyDescent="0.35">
      <c r="A22" s="24">
        <v>26</v>
      </c>
      <c r="B22" s="3" t="s">
        <v>6</v>
      </c>
      <c r="C22" s="9" t="s">
        <v>103</v>
      </c>
      <c r="D22" s="3" t="s">
        <v>16</v>
      </c>
      <c r="E22" s="3" t="s">
        <v>17</v>
      </c>
      <c r="F22" s="3" t="s">
        <v>18</v>
      </c>
      <c r="G22" s="3">
        <v>30490000</v>
      </c>
      <c r="H22" s="3">
        <v>35640000</v>
      </c>
      <c r="I22" s="3">
        <v>31680000</v>
      </c>
      <c r="J22" s="3">
        <v>13500000</v>
      </c>
      <c r="K22" s="3">
        <v>22500000</v>
      </c>
      <c r="L22" s="3">
        <v>17232000</v>
      </c>
      <c r="M22" s="3"/>
      <c r="N22" s="3"/>
      <c r="O22" s="3"/>
      <c r="P22" s="3"/>
      <c r="Q22" s="3"/>
      <c r="R22" s="3"/>
      <c r="S22" s="3"/>
      <c r="T22" s="3"/>
      <c r="U22" s="3"/>
      <c r="V22" s="3">
        <v>151042000</v>
      </c>
      <c r="W22" s="4"/>
      <c r="X22" s="3" t="s">
        <v>111</v>
      </c>
      <c r="Y22" s="4"/>
      <c r="Z22" s="7"/>
    </row>
    <row r="23" spans="1:34" x14ac:dyDescent="0.35">
      <c r="A23" s="20">
        <v>20</v>
      </c>
      <c r="B23" s="20" t="s">
        <v>6</v>
      </c>
      <c r="C23" s="20" t="s">
        <v>103</v>
      </c>
      <c r="D23" s="20" t="s">
        <v>25</v>
      </c>
      <c r="E23" s="20" t="s">
        <v>26</v>
      </c>
      <c r="F23" s="20" t="s">
        <v>27</v>
      </c>
      <c r="G23" s="3">
        <v>20700000</v>
      </c>
      <c r="H23" s="3">
        <v>36540000</v>
      </c>
      <c r="I23" s="3">
        <v>44460000</v>
      </c>
      <c r="J23" s="3">
        <v>22500000</v>
      </c>
      <c r="K23" s="3">
        <v>22500000</v>
      </c>
      <c r="L23" s="3">
        <v>17232000</v>
      </c>
      <c r="M23" s="3">
        <v>26046000</v>
      </c>
      <c r="N23" s="3">
        <v>26046000</v>
      </c>
      <c r="O23" s="3">
        <v>26046000</v>
      </c>
      <c r="P23" s="3">
        <v>17232000</v>
      </c>
      <c r="Q23" s="3">
        <v>17163050</v>
      </c>
      <c r="R23" s="3">
        <v>19936000</v>
      </c>
      <c r="S23" s="4">
        <v>17352000</v>
      </c>
      <c r="T23" s="4">
        <v>25832400</v>
      </c>
      <c r="U23" s="4">
        <v>17232000</v>
      </c>
      <c r="V23" s="4">
        <v>356817450</v>
      </c>
      <c r="W23" s="4">
        <f>SUM(S23:U23)/3</f>
        <v>20138800</v>
      </c>
      <c r="X23" s="3" t="s">
        <v>100</v>
      </c>
      <c r="Y23" s="4">
        <v>500000</v>
      </c>
      <c r="Z23" s="7">
        <f>Y23/W23</f>
        <v>2.4827695791209008E-2</v>
      </c>
    </row>
    <row r="24" spans="1:34" x14ac:dyDescent="0.35">
      <c r="A24" s="20">
        <v>21</v>
      </c>
      <c r="B24" s="20" t="s">
        <v>6</v>
      </c>
      <c r="C24" s="20" t="s">
        <v>103</v>
      </c>
      <c r="D24" s="20" t="s">
        <v>22</v>
      </c>
      <c r="E24" s="20" t="s">
        <v>23</v>
      </c>
      <c r="F24" s="20" t="s">
        <v>24</v>
      </c>
      <c r="G24" s="3">
        <v>7920000</v>
      </c>
      <c r="H24" s="3">
        <v>11880000</v>
      </c>
      <c r="I24" s="3">
        <v>7920000</v>
      </c>
      <c r="J24" s="3">
        <v>4500000</v>
      </c>
      <c r="K24" s="3">
        <v>4500000</v>
      </c>
      <c r="L24" s="3">
        <v>4255500</v>
      </c>
      <c r="M24" s="3">
        <v>4407000</v>
      </c>
      <c r="N24" s="3">
        <v>4275000</v>
      </c>
      <c r="O24" s="3">
        <v>4341000</v>
      </c>
      <c r="P24" s="3">
        <v>4341000</v>
      </c>
      <c r="Q24" s="3">
        <v>8613050</v>
      </c>
      <c r="R24" s="3">
        <v>4338050</v>
      </c>
      <c r="S24" s="4">
        <v>4335000</v>
      </c>
      <c r="T24" s="4">
        <v>8685600</v>
      </c>
      <c r="U24" s="4">
        <v>8666400</v>
      </c>
      <c r="V24" s="4">
        <v>92977600</v>
      </c>
      <c r="W24" s="4">
        <f>SUM(S24:U24)/3</f>
        <v>7229000</v>
      </c>
      <c r="X24" s="3" t="s">
        <v>100</v>
      </c>
      <c r="Y24" s="22">
        <v>300000</v>
      </c>
      <c r="Z24" s="7">
        <f>Y24/W24</f>
        <v>4.1499515838981878E-2</v>
      </c>
    </row>
    <row r="25" spans="1:34" x14ac:dyDescent="0.35">
      <c r="A25" s="20">
        <v>22</v>
      </c>
      <c r="B25" s="20" t="s">
        <v>6</v>
      </c>
      <c r="C25" s="20" t="s">
        <v>103</v>
      </c>
      <c r="D25" s="20" t="s">
        <v>10</v>
      </c>
      <c r="E25" s="20" t="s">
        <v>92</v>
      </c>
      <c r="F25" s="20" t="s">
        <v>12</v>
      </c>
      <c r="G25" s="3"/>
      <c r="H25" s="3"/>
      <c r="I25" s="3"/>
      <c r="J25" s="3"/>
      <c r="K25" s="3"/>
      <c r="L25" s="3"/>
      <c r="M25" s="3">
        <v>17364000</v>
      </c>
      <c r="N25" s="3">
        <v>17364000</v>
      </c>
      <c r="O25" s="3">
        <v>17364000</v>
      </c>
      <c r="P25" s="3">
        <v>17232000</v>
      </c>
      <c r="Q25" s="3">
        <v>17163050</v>
      </c>
      <c r="R25" s="3">
        <v>17309000</v>
      </c>
      <c r="S25" s="22">
        <v>17352000</v>
      </c>
      <c r="T25" s="4">
        <v>17224200</v>
      </c>
      <c r="U25" s="4">
        <v>15160500</v>
      </c>
      <c r="V25" s="4">
        <v>153532750</v>
      </c>
      <c r="W25" s="4">
        <f>SUM(S25:U25)/3</f>
        <v>16578900</v>
      </c>
      <c r="X25" s="15" t="s">
        <v>100</v>
      </c>
      <c r="Y25" s="4">
        <v>400000</v>
      </c>
      <c r="Z25" s="7">
        <f>Y25/W25</f>
        <v>2.4127053061421447E-2</v>
      </c>
      <c r="AB25" s="17"/>
      <c r="AC25" s="17"/>
      <c r="AD25" s="17"/>
      <c r="AE25" s="17"/>
      <c r="AF25" s="17"/>
      <c r="AG25" s="17"/>
      <c r="AH25" s="17"/>
    </row>
    <row r="26" spans="1:34" hidden="1" x14ac:dyDescent="0.35">
      <c r="A26" s="24">
        <v>30</v>
      </c>
      <c r="B26" s="3" t="s">
        <v>6</v>
      </c>
      <c r="C26" s="9" t="s">
        <v>103</v>
      </c>
      <c r="D26" s="3" t="s">
        <v>10</v>
      </c>
      <c r="E26" s="3" t="s">
        <v>11</v>
      </c>
      <c r="F26" s="3" t="s">
        <v>12</v>
      </c>
      <c r="G26" s="3">
        <v>15840000</v>
      </c>
      <c r="H26" s="3">
        <v>23760000</v>
      </c>
      <c r="I26" s="3">
        <v>15840000</v>
      </c>
      <c r="J26" s="3">
        <v>12960000</v>
      </c>
      <c r="K26" s="3">
        <v>22500000</v>
      </c>
      <c r="L26" s="3">
        <v>21507000</v>
      </c>
      <c r="M26" s="3"/>
      <c r="N26" s="3"/>
      <c r="O26" s="3"/>
      <c r="P26" s="3"/>
      <c r="Q26" s="3"/>
      <c r="R26" s="3"/>
      <c r="S26" s="3"/>
      <c r="T26" s="3"/>
      <c r="U26" s="3"/>
      <c r="V26" s="3">
        <v>112407000</v>
      </c>
      <c r="W26" s="4">
        <f>SUM(S26:U26)/3</f>
        <v>0</v>
      </c>
      <c r="X26" s="3" t="s">
        <v>111</v>
      </c>
      <c r="Y26" s="4"/>
      <c r="Z26" s="7"/>
    </row>
    <row r="27" spans="1:34" x14ac:dyDescent="0.35">
      <c r="A27" s="20">
        <v>23</v>
      </c>
      <c r="B27" s="20" t="s">
        <v>6</v>
      </c>
      <c r="C27" s="20" t="s">
        <v>103</v>
      </c>
      <c r="D27" s="20" t="s">
        <v>28</v>
      </c>
      <c r="E27" s="20" t="s">
        <v>91</v>
      </c>
      <c r="F27" s="20" t="s">
        <v>30</v>
      </c>
      <c r="G27" s="3"/>
      <c r="H27" s="3"/>
      <c r="I27" s="3"/>
      <c r="J27" s="3"/>
      <c r="K27" s="3"/>
      <c r="L27" s="3"/>
      <c r="M27" s="3">
        <v>17364000</v>
      </c>
      <c r="N27" s="3">
        <v>17364000</v>
      </c>
      <c r="O27" s="3">
        <v>17364000</v>
      </c>
      <c r="P27" s="3">
        <v>17232000</v>
      </c>
      <c r="Q27" s="3">
        <v>8612400</v>
      </c>
      <c r="R27" s="3">
        <v>17243000</v>
      </c>
      <c r="S27" s="26">
        <v>8670000</v>
      </c>
      <c r="T27" s="27">
        <v>17364000</v>
      </c>
      <c r="U27" s="27">
        <v>13023000</v>
      </c>
      <c r="V27" s="27">
        <v>134236400</v>
      </c>
      <c r="W27" s="4">
        <f>SUM(S27:U27)/3</f>
        <v>13019000</v>
      </c>
      <c r="X27" s="15" t="s">
        <v>100</v>
      </c>
      <c r="Y27" s="4">
        <v>400000</v>
      </c>
      <c r="Z27" s="7">
        <f>Y27/W27</f>
        <v>3.0724325985098701E-2</v>
      </c>
      <c r="AB27" s="17"/>
      <c r="AC27" s="17"/>
      <c r="AD27" s="17"/>
      <c r="AE27" s="17"/>
      <c r="AF27" s="18"/>
      <c r="AG27" s="18"/>
      <c r="AH27" s="17"/>
    </row>
    <row r="28" spans="1:34" hidden="1" x14ac:dyDescent="0.35">
      <c r="A28" s="24">
        <v>32</v>
      </c>
      <c r="B28" s="3" t="s">
        <v>6</v>
      </c>
      <c r="C28" s="9" t="s">
        <v>103</v>
      </c>
      <c r="D28" s="3" t="s">
        <v>28</v>
      </c>
      <c r="E28" s="3" t="s">
        <v>29</v>
      </c>
      <c r="F28" s="3" t="s">
        <v>30</v>
      </c>
      <c r="G28" s="3">
        <v>15840000</v>
      </c>
      <c r="H28" s="3">
        <v>23760000</v>
      </c>
      <c r="I28" s="3">
        <v>31680000</v>
      </c>
      <c r="J28" s="3">
        <v>13500000</v>
      </c>
      <c r="K28" s="3">
        <v>22500000</v>
      </c>
      <c r="L28" s="3">
        <v>17232000</v>
      </c>
      <c r="M28" s="3"/>
      <c r="N28" s="3"/>
      <c r="O28" s="3"/>
      <c r="P28" s="3"/>
      <c r="Q28" s="3"/>
      <c r="R28" s="3"/>
      <c r="S28" s="3"/>
      <c r="T28" s="3"/>
      <c r="U28" s="3"/>
      <c r="V28" s="3">
        <v>124512000</v>
      </c>
      <c r="W28" s="4"/>
      <c r="X28" s="23" t="s">
        <v>111</v>
      </c>
      <c r="Y28" s="10"/>
      <c r="Z28" s="7"/>
      <c r="AF28" s="7"/>
      <c r="AG28" s="18"/>
      <c r="AH28" s="17"/>
    </row>
    <row r="29" spans="1:34" x14ac:dyDescent="0.35">
      <c r="A29" s="25"/>
      <c r="W29" s="13">
        <f>SUM(W3:W27)</f>
        <v>318911041.66666669</v>
      </c>
      <c r="X29" s="16" t="s">
        <v>113</v>
      </c>
      <c r="Y29" s="13">
        <f>SUM(Y3:Y27)</f>
        <v>8900000</v>
      </c>
      <c r="Z29" s="19">
        <f>Y29/W29</f>
        <v>2.790746897155881E-2</v>
      </c>
      <c r="AB29" s="17"/>
      <c r="AC29" s="17"/>
      <c r="AD29" s="17"/>
      <c r="AE29" s="17"/>
      <c r="AF29" s="17"/>
      <c r="AG29" s="17"/>
      <c r="AH29" s="17"/>
    </row>
    <row r="30" spans="1:34" x14ac:dyDescent="0.35">
      <c r="A30" s="24"/>
      <c r="AB30" s="17"/>
      <c r="AC30" s="17"/>
      <c r="AD30" s="17"/>
      <c r="AE30" s="17"/>
      <c r="AF30" s="17"/>
      <c r="AG30" s="17"/>
      <c r="AH30" s="17"/>
    </row>
  </sheetData>
  <autoFilter ref="B1:AA30" xr:uid="{00000000-0009-0000-0000-000001000000}">
    <filterColumn colId="22">
      <filters blank="1">
        <filter val="Parcel"/>
        <filter val="Total biaya parce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Bukber.</vt:lpstr>
      <vt:lpstr>Parcel.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Budi Kara</cp:lastModifiedBy>
  <dcterms:created xsi:type="dcterms:W3CDTF">2021-04-26T05:03:54Z</dcterms:created>
  <dcterms:modified xsi:type="dcterms:W3CDTF">2021-04-28T21:28:54Z</dcterms:modified>
</cp:coreProperties>
</file>