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97659A26-F201-42F6-9CFD-B2E55589A32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<sst xmlns="http://schemas.openxmlformats.org/spreadsheetml/2006/main" count="62" uniqueCount="43">
  <si>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</si>
  <si>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</si>
  <si>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</si>
  <si>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</si>
  <si>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</si>
  <si>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</si>
  <si>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</si>
  <si>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</si>
  <si>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</si>
  <si>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</si>
  <si>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</si>
  <si>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</si>
  <si>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</si>
  <si>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</si>
  <si>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</si>
  <si>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</si>
  <si>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</si>
  <si>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</si>
  <si>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</si>
  <si>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</si>
  <si>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</si>
  <si>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</si>
  <si>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</si>
  <si>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</si>
  <si>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</si>
  <si>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</si>
  <si>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</si>
  <si>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</si>
  <si>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</si>
  <si>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</si>
  <si>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</si>
  <si>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</si>
  <si>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</si>
  <si>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</si>
  <si>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</si>
  <si>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</si>
  <si>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</si>
  <si>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</si>
  <si>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</si>
  <si>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</si>
  <si>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</si>
  <si>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</si>
  <si>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KARANGAWEN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</si>
</sst>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6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165" fontId="6" fillId="4" borderId="5" xfId="1" applyNumberFormat="1" applyFont="1" applyFill="1" applyBorder="1" applyAlignment="1"/>
    <xf numFmtId="0" fontId="6" fillId="4" borderId="5" xfId="1" applyFont="1" applyFill="1" applyBorder="1" applyAlignment="1">
      <alignment vertical="center"/>
    </xf>
    <xf numFmtId="0" fontId="6" fillId="4" borderId="5" xfId="4" applyFont="1" applyFill="1" applyBorder="1" applyAlignment="1" applyProtection="1">
      <alignment vertical="center"/>
    </xf>
    <xf numFmtId="164" fontId="6" fillId="4" borderId="5" xfId="2" applyFont="1" applyFill="1" applyBorder="1" applyAlignment="1" applyProtection="1">
      <alignment vertical="center"/>
    </xf>
    <xf numFmtId="164" fontId="3" fillId="4" borderId="5" xfId="2" applyFont="1" applyFill="1" applyBorder="1" applyAlignment="1" applyProtection="1">
      <alignment vertical="center"/>
    </xf>
    <xf numFmtId="0" fontId="6" fillId="3" borderId="4" xfId="1" applyFont="1" applyFill="1" applyBorder="1" applyAlignment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31750</xdr:colOff>
      <xdr:row>2</xdr:row>
      <xdr:rowOff>355599</xdr:rowOff>
    </xdr:from>
    <xdr:to>
      <xdr:col>23</xdr:col>
      <xdr:colOff>596900</xdr:colOff>
      <xdr:row>12</xdr:row>
      <xdr:rowOff>14856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53A7DD2-D33D-46D3-948F-F54106DBB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8450" y="1054099"/>
          <a:ext cx="2635250" cy="1684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O1" zoomScaleNormal="100" workbookViewId="0">
      <selection activeCell="X3" sqref="X3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55" t="s">
        <v>0</v>
      </c>
      <c r="B2" s="57" t="s">
        <v>1</v>
      </c>
      <c r="C2" s="57" t="s">
        <v>2</v>
      </c>
      <c r="D2" s="51" t="s">
        <v>3</v>
      </c>
      <c r="E2" s="57" t="s">
        <v>4</v>
      </c>
      <c r="F2" s="59" t="s">
        <v>5</v>
      </c>
      <c r="G2" s="60"/>
      <c r="H2" s="57" t="s">
        <v>6</v>
      </c>
      <c r="I2" s="57" t="s">
        <v>32</v>
      </c>
      <c r="J2" s="51" t="s">
        <v>7</v>
      </c>
      <c r="K2" s="61" t="s">
        <v>8</v>
      </c>
      <c r="L2" s="49" t="s">
        <v>20</v>
      </c>
      <c r="M2" s="49" t="s">
        <v>17</v>
      </c>
      <c r="N2" s="49" t="s">
        <v>9</v>
      </c>
      <c r="O2" s="49" t="s">
        <v>16</v>
      </c>
      <c r="P2" s="49" t="s">
        <v>41</v>
      </c>
      <c r="Q2" s="49" t="s">
        <v>18</v>
      </c>
      <c r="R2" s="53" t="s">
        <v>6</v>
      </c>
      <c r="S2" s="51" t="s">
        <v>10</v>
      </c>
      <c r="T2" s="47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56"/>
      <c r="B3" s="58"/>
      <c r="C3" s="58"/>
      <c r="D3" s="52"/>
      <c r="E3" s="58"/>
      <c r="F3" s="7" t="s">
        <v>11</v>
      </c>
      <c r="G3" s="7" t="s">
        <v>12</v>
      </c>
      <c r="H3" s="58"/>
      <c r="I3" s="58"/>
      <c r="J3" s="52"/>
      <c r="K3" s="62"/>
      <c r="L3" s="50"/>
      <c r="M3" s="50"/>
      <c r="N3" s="50"/>
      <c r="O3" s="50"/>
      <c r="P3" s="50"/>
      <c r="Q3" s="50"/>
      <c r="R3" s="54"/>
      <c r="S3" s="52"/>
      <c r="T3" s="4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19">
        <v>1</v>
      </c>
      <c r="B4" s="19" t="s">
        <v>21</v>
      </c>
      <c r="C4" s="80" t="s">
        <v>24</v>
      </c>
      <c r="D4" s="45" t="s">
        <v>22</v>
      </c>
      <c r="E4" s="81" t="s">
        <v>23</v>
      </c>
      <c r="F4" s="82">
        <v>6</v>
      </c>
      <c r="G4" s="82">
        <v>1.5</v>
      </c>
      <c r="H4" s="82">
        <v>1</v>
      </c>
      <c r="I4" s="82">
        <f t="shared" ref="I4:I11" si="0">F4*G4*H4</f>
        <v>9</v>
      </c>
      <c r="J4" s="83">
        <v>650000</v>
      </c>
      <c r="K4" s="77">
        <f>J4*I4</f>
        <v>5850000</v>
      </c>
      <c r="L4" s="77">
        <v>1200000</v>
      </c>
      <c r="M4" s="77">
        <v>600000</v>
      </c>
      <c r="N4" s="77"/>
      <c r="O4" s="77">
        <f>(250000*I4)+(275000*I4)</f>
        <v>4725000</v>
      </c>
      <c r="P4" s="77">
        <f>250000*I4</f>
        <v>2250000</v>
      </c>
      <c r="Q4" s="77"/>
      <c r="R4" s="84">
        <f>K4+L4+M4+N4+O4+P4</f>
        <v>14625000</v>
      </c>
      <c r="S4" s="40" t="s">
        <v>33</v>
      </c>
      <c r="T4" s="41"/>
      <c r="U4" s="1"/>
      <c r="V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63">
        <v>2</v>
      </c>
      <c r="B5" s="63" t="s">
        <v>21</v>
      </c>
      <c r="C5" s="64" t="s">
        <v>24</v>
      </c>
      <c r="D5" s="65" t="s">
        <v>25</v>
      </c>
      <c r="E5" s="85" t="s">
        <v>23</v>
      </c>
      <c r="F5" s="66">
        <v>5</v>
      </c>
      <c r="G5" s="66">
        <v>1.5</v>
      </c>
      <c r="H5" s="66">
        <v>1</v>
      </c>
      <c r="I5" s="66">
        <f t="shared" si="0"/>
        <v>7.5</v>
      </c>
      <c r="J5" s="67">
        <v>650000</v>
      </c>
      <c r="K5" s="68">
        <f t="shared" ref="K5:K11" si="1">J5*I5</f>
        <v>4875000</v>
      </c>
      <c r="L5" s="68">
        <v>1200000</v>
      </c>
      <c r="M5" s="68">
        <v>600000</v>
      </c>
      <c r="N5" s="69"/>
      <c r="O5" s="68">
        <f t="shared" ref="O5:O7" si="2">(250000*I5)+(275000*I5)</f>
        <v>3937500</v>
      </c>
      <c r="P5" s="69">
        <f t="shared" ref="P5:P11" si="3">250000*I5</f>
        <v>1875000</v>
      </c>
      <c r="Q5" s="69"/>
      <c r="R5" s="70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Y5" s="1" t="s">
        <v>42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>
        <v>3</v>
      </c>
      <c r="B6" s="13" t="s">
        <v>21</v>
      </c>
      <c r="C6" s="8" t="s">
        <v>24</v>
      </c>
      <c r="D6" s="46" t="s">
        <v>26</v>
      </c>
      <c r="E6" s="24" t="s">
        <v>23</v>
      </c>
      <c r="F6" s="33">
        <v>5</v>
      </c>
      <c r="G6" s="33">
        <v>1.5</v>
      </c>
      <c r="H6" s="33">
        <v>1</v>
      </c>
      <c r="I6" s="25">
        <f t="shared" si="0"/>
        <v>7.5</v>
      </c>
      <c r="J6" s="26">
        <v>650000</v>
      </c>
      <c r="K6" s="27">
        <f t="shared" si="1"/>
        <v>4875000</v>
      </c>
      <c r="L6" s="27">
        <v>1200000</v>
      </c>
      <c r="M6" s="27">
        <v>600000</v>
      </c>
      <c r="N6" s="32"/>
      <c r="O6" s="27">
        <f t="shared" si="2"/>
        <v>3937500</v>
      </c>
      <c r="P6" s="32">
        <f t="shared" si="3"/>
        <v>1875000</v>
      </c>
      <c r="Q6" s="32"/>
      <c r="R6" s="28">
        <f t="shared" si="4"/>
        <v>10612500</v>
      </c>
      <c r="S6" s="12" t="s">
        <v>39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>
        <v>4</v>
      </c>
      <c r="B7" s="13" t="s">
        <v>21</v>
      </c>
      <c r="C7" s="8" t="s">
        <v>24</v>
      </c>
      <c r="D7" s="46" t="s">
        <v>27</v>
      </c>
      <c r="E7" s="34" t="s">
        <v>28</v>
      </c>
      <c r="F7" s="25">
        <v>6</v>
      </c>
      <c r="G7" s="25">
        <v>1.5</v>
      </c>
      <c r="H7" s="25">
        <v>1</v>
      </c>
      <c r="I7" s="25">
        <f t="shared" si="0"/>
        <v>9</v>
      </c>
      <c r="J7" s="26">
        <v>650000</v>
      </c>
      <c r="K7" s="27">
        <f t="shared" si="1"/>
        <v>5850000</v>
      </c>
      <c r="L7" s="27">
        <v>1200000</v>
      </c>
      <c r="M7" s="27">
        <v>600000</v>
      </c>
      <c r="N7" s="32"/>
      <c r="O7" s="27">
        <f t="shared" si="2"/>
        <v>4725000</v>
      </c>
      <c r="P7" s="32">
        <f t="shared" si="3"/>
        <v>2250000</v>
      </c>
      <c r="Q7" s="32"/>
      <c r="R7" s="28">
        <f t="shared" si="4"/>
        <v>12375000</v>
      </c>
      <c r="S7" s="35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46" t="s">
        <v>29</v>
      </c>
      <c r="E8" s="34" t="s">
        <v>30</v>
      </c>
      <c r="F8" s="25">
        <v>6</v>
      </c>
      <c r="G8" s="25">
        <v>1.5</v>
      </c>
      <c r="H8" s="25">
        <v>1</v>
      </c>
      <c r="I8" s="25">
        <f>F8*G8*H8</f>
        <v>9</v>
      </c>
      <c r="J8" s="26">
        <v>650000</v>
      </c>
      <c r="K8" s="27">
        <f>J8*I8</f>
        <v>5850000</v>
      </c>
      <c r="L8" s="27">
        <v>1200000</v>
      </c>
      <c r="M8" s="27">
        <v>600000</v>
      </c>
      <c r="N8" s="32"/>
      <c r="O8" s="27">
        <f>(250000*I8)+(300000*I8)</f>
        <v>4950000</v>
      </c>
      <c r="P8" s="32">
        <f t="shared" si="3"/>
        <v>2250000</v>
      </c>
      <c r="Q8" s="32"/>
      <c r="R8" s="28">
        <f>K8+L8+M8+N8+O8</f>
        <v>12600000</v>
      </c>
      <c r="S8" s="37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>
        <v>6</v>
      </c>
      <c r="B9" s="13" t="s">
        <v>21</v>
      </c>
      <c r="C9" s="8" t="s">
        <v>24</v>
      </c>
      <c r="D9" s="46" t="s">
        <v>35</v>
      </c>
      <c r="E9" s="34" t="s">
        <v>36</v>
      </c>
      <c r="F9" s="25">
        <v>5</v>
      </c>
      <c r="G9" s="25">
        <v>1.2</v>
      </c>
      <c r="H9" s="25">
        <v>1</v>
      </c>
      <c r="I9" s="25">
        <f t="shared" si="0"/>
        <v>6</v>
      </c>
      <c r="J9" s="26">
        <v>650000</v>
      </c>
      <c r="K9" s="27">
        <f t="shared" ref="K9" si="5">J9*I9</f>
        <v>3900000</v>
      </c>
      <c r="L9" s="27">
        <v>1200000</v>
      </c>
      <c r="M9" s="27">
        <v>600000</v>
      </c>
      <c r="N9" s="32"/>
      <c r="O9" s="27">
        <f>(250000*I9)+(300000*I9)</f>
        <v>3300000</v>
      </c>
      <c r="P9" s="32">
        <f t="shared" si="3"/>
        <v>1500000</v>
      </c>
      <c r="Q9" s="32"/>
      <c r="R9" s="28">
        <f t="shared" si="4"/>
        <v>9000000</v>
      </c>
      <c r="S9" s="36" t="s">
        <v>40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71">
        <v>7</v>
      </c>
      <c r="B10" s="71" t="s">
        <v>21</v>
      </c>
      <c r="C10" s="72" t="s">
        <v>24</v>
      </c>
      <c r="D10" s="46" t="s">
        <v>37</v>
      </c>
      <c r="E10" s="73" t="s">
        <v>36</v>
      </c>
      <c r="F10" s="74">
        <v>6</v>
      </c>
      <c r="G10" s="74">
        <v>2.4</v>
      </c>
      <c r="H10" s="74">
        <v>1</v>
      </c>
      <c r="I10" s="74">
        <f t="shared" si="0"/>
        <v>14.399999999999999</v>
      </c>
      <c r="J10" s="75">
        <v>650000</v>
      </c>
      <c r="K10" s="76">
        <f t="shared" ref="K10" si="6">J10*I10</f>
        <v>9360000</v>
      </c>
      <c r="L10" s="76">
        <v>1200000</v>
      </c>
      <c r="M10" s="76">
        <v>600000</v>
      </c>
      <c r="N10" s="77"/>
      <c r="O10" s="76">
        <f>(250000*I10)+(300000*I10)</f>
        <v>7920000</v>
      </c>
      <c r="P10" s="77">
        <f t="shared" si="3"/>
        <v>3599999.9999999995</v>
      </c>
      <c r="Q10" s="77"/>
      <c r="R10" s="78">
        <f t="shared" si="4"/>
        <v>19080000</v>
      </c>
      <c r="S10" s="36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71">
        <v>8</v>
      </c>
      <c r="B11" s="71" t="s">
        <v>21</v>
      </c>
      <c r="C11" s="72" t="s">
        <v>24</v>
      </c>
      <c r="D11" s="42" t="s">
        <v>31</v>
      </c>
      <c r="E11" s="42" t="s">
        <v>30</v>
      </c>
      <c r="F11" s="79">
        <v>5</v>
      </c>
      <c r="G11" s="79">
        <v>1.5</v>
      </c>
      <c r="H11" s="79">
        <v>1</v>
      </c>
      <c r="I11" s="74">
        <f t="shared" si="0"/>
        <v>7.5</v>
      </c>
      <c r="J11" s="75">
        <v>650000</v>
      </c>
      <c r="K11" s="76">
        <f t="shared" si="1"/>
        <v>4875000</v>
      </c>
      <c r="L11" s="76">
        <v>1200000</v>
      </c>
      <c r="M11" s="76">
        <v>600000</v>
      </c>
      <c r="N11" s="77"/>
      <c r="O11" s="76">
        <f t="shared" ref="O11" si="7">(250000*I11)+(300000*I11)</f>
        <v>4125000</v>
      </c>
      <c r="P11" s="77">
        <f t="shared" si="3"/>
        <v>1875000</v>
      </c>
      <c r="Q11" s="77"/>
      <c r="R11" s="78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0"/>
      <c r="M12" s="30"/>
      <c r="N12" s="38"/>
      <c r="O12" s="38"/>
      <c r="P12" s="38"/>
      <c r="Q12" s="38"/>
      <c r="R12" s="38"/>
      <c r="S12" s="39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9"/>
      <c r="K13" s="30"/>
      <c r="L13" s="30"/>
      <c r="M13" s="30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1"/>
      <c r="I14" s="31"/>
      <c r="J14" s="31"/>
      <c r="K14" s="31"/>
      <c r="L14" s="31"/>
      <c r="M14" s="31"/>
      <c r="N14" s="43" t="s">
        <v>13</v>
      </c>
      <c r="O14" s="43"/>
      <c r="P14" s="44"/>
      <c r="Q14" s="44"/>
      <c r="R14" s="43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H2:H3"/>
    <mergeCell ref="D2:D3"/>
    <mergeCell ref="N2:N3"/>
    <mergeCell ref="J2:J3"/>
    <mergeCell ref="K2:K3"/>
    <mergeCell ref="L2:L3"/>
    <mergeCell ref="I2:I3"/>
    <mergeCell ref="A2:A3"/>
    <mergeCell ref="B2:B3"/>
    <mergeCell ref="C2:C3"/>
    <mergeCell ref="E2:E3"/>
    <mergeCell ref="F2:G2"/>
    <mergeCell ref="T2:T3"/>
    <mergeCell ref="M2:M3"/>
    <mergeCell ref="Q2:Q3"/>
    <mergeCell ref="S2:S3"/>
    <mergeCell ref="O2:O3"/>
    <mergeCell ref="R2:R3"/>
    <mergeCell ref="P2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2021-05-03T04:45:30Z</dcterms:modified>
</cp:coreProperties>
</file>