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lampiran" sheetId="2" r:id="rId1"/>
    <sheet name="lap.pencapaian" sheetId="4" r:id="rId2"/>
  </sheets>
  <calcPr calcId="124519"/>
</workbook>
</file>

<file path=xl/calcChain.xml><?xml version="1.0" encoding="utf-8"?>
<calcChain xmlns="http://schemas.openxmlformats.org/spreadsheetml/2006/main">
  <c r="D27" i="4"/>
  <c r="D19"/>
  <c r="D11"/>
  <c r="O8" i="2"/>
  <c r="O9"/>
  <c r="O10"/>
  <c r="O7"/>
  <c r="S13"/>
  <c r="O11"/>
  <c r="P8"/>
  <c r="P9"/>
  <c r="P10"/>
  <c r="P7"/>
  <c r="E18"/>
  <c r="D18"/>
  <c r="L11" l="1"/>
  <c r="N8"/>
  <c r="N9"/>
  <c r="N10"/>
  <c r="N7"/>
  <c r="L8"/>
  <c r="L9"/>
  <c r="L10"/>
  <c r="L7"/>
  <c r="J11"/>
  <c r="J8"/>
  <c r="J9"/>
  <c r="J10"/>
  <c r="J7"/>
  <c r="E17"/>
  <c r="E16"/>
  <c r="E15"/>
  <c r="H8" l="1"/>
  <c r="S9"/>
  <c r="S8"/>
  <c r="S10"/>
  <c r="S7"/>
  <c r="I8" l="1"/>
  <c r="M8"/>
  <c r="K8"/>
  <c r="S11"/>
  <c r="H9"/>
  <c r="H10"/>
  <c r="H7"/>
  <c r="N11" l="1"/>
  <c r="M9"/>
  <c r="K9"/>
  <c r="I9"/>
  <c r="I10"/>
  <c r="M10"/>
  <c r="K10"/>
  <c r="K7"/>
  <c r="K11" s="1"/>
  <c r="I7"/>
  <c r="M7"/>
  <c r="M11" s="1"/>
  <c r="I11"/>
  <c r="H11"/>
</calcChain>
</file>

<file path=xl/sharedStrings.xml><?xml version="1.0" encoding="utf-8"?>
<sst xmlns="http://schemas.openxmlformats.org/spreadsheetml/2006/main" count="80" uniqueCount="49">
  <si>
    <t>Form Insentif Salesman GK</t>
  </si>
  <si>
    <t>Nama GK : Cv.Pelita Hati</t>
  </si>
  <si>
    <t>Alamat  : Jln. Ahmad Yani No 133 Wiradesa Pekalongan.</t>
  </si>
  <si>
    <t>No</t>
  </si>
  <si>
    <t>NAMA SALESMAN</t>
  </si>
  <si>
    <t>PRODUK</t>
  </si>
  <si>
    <t>Value</t>
  </si>
  <si>
    <t>TOTAL PENCAPAIAN</t>
  </si>
  <si>
    <t>% CAPAI</t>
  </si>
  <si>
    <t>TTL INSENTIF</t>
  </si>
  <si>
    <t>1.</t>
  </si>
  <si>
    <t>Bambang Antono</t>
  </si>
  <si>
    <t>TCA</t>
  </si>
  <si>
    <t>2.</t>
  </si>
  <si>
    <t>Mastur</t>
  </si>
  <si>
    <t>3.</t>
  </si>
  <si>
    <t>Hadian</t>
  </si>
  <si>
    <t>4.</t>
  </si>
  <si>
    <t>Total</t>
  </si>
  <si>
    <t>cost rasio</t>
  </si>
  <si>
    <t>Tabel Monitoring Pencapaian Target</t>
  </si>
  <si>
    <t>tanggal</t>
  </si>
  <si>
    <t>Target</t>
  </si>
  <si>
    <t xml:space="preserve">Hadian </t>
  </si>
  <si>
    <t>total</t>
  </si>
  <si>
    <t>Febri</t>
  </si>
  <si>
    <t>Okt'15</t>
  </si>
  <si>
    <t>Nov'15</t>
  </si>
  <si>
    <t>Des'15</t>
  </si>
  <si>
    <t>Bulan : Januari'17</t>
  </si>
  <si>
    <t>Bulan : Febuari '15</t>
  </si>
  <si>
    <t>Bulan : Maret'17</t>
  </si>
  <si>
    <t>AVG 3 Bln in crt</t>
  </si>
  <si>
    <t>Januari</t>
  </si>
  <si>
    <t>Febuari</t>
  </si>
  <si>
    <t>Maret</t>
  </si>
  <si>
    <t>Target Feb'17</t>
  </si>
  <si>
    <t>Target Mar'17</t>
  </si>
  <si>
    <t>Target Jan'17</t>
  </si>
  <si>
    <t>value</t>
  </si>
  <si>
    <t>Bulan</t>
  </si>
  <si>
    <t>in Crt</t>
  </si>
  <si>
    <t>Kontribusi Target Pelita Hati TW I</t>
  </si>
  <si>
    <t>TOTAL</t>
  </si>
  <si>
    <t>INSENTIF/Crt</t>
  </si>
  <si>
    <t>Mekanisme Insentif</t>
  </si>
  <si>
    <t>Claim Insentif per bulan dan di transfer ke rekening GK Pelita Hati</t>
  </si>
  <si>
    <t>Insentif di Berikan Rp.1000/crt jika pencapaian 100% dgn syarat team harus masuk,jika salah satu salesman tidak capai target maka akan di hitung Rp.800/Karton</t>
  </si>
  <si>
    <t>Estimasi total Insentif TWI</t>
  </si>
</sst>
</file>

<file path=xl/styles.xml><?xml version="1.0" encoding="utf-8"?>
<styleSheet xmlns="http://schemas.openxmlformats.org/spreadsheetml/2006/main">
  <numFmts count="4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116">
    <xf numFmtId="0" fontId="0" fillId="0" borderId="0" xfId="0"/>
    <xf numFmtId="0" fontId="0" fillId="0" borderId="0" xfId="0"/>
    <xf numFmtId="41" fontId="4" fillId="0" borderId="12" xfId="0" applyNumberFormat="1" applyFon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11" xfId="0" applyBorder="1"/>
    <xf numFmtId="17" fontId="6" fillId="0" borderId="12" xfId="0" applyNumberFormat="1" applyFont="1" applyBorder="1" applyAlignment="1">
      <alignment horizontal="center" vertical="center" wrapText="1"/>
    </xf>
    <xf numFmtId="41" fontId="0" fillId="0" borderId="0" xfId="0" applyNumberFormat="1"/>
    <xf numFmtId="0" fontId="7" fillId="0" borderId="0" xfId="0" applyFont="1"/>
    <xf numFmtId="0" fontId="5" fillId="0" borderId="12" xfId="0" applyFont="1" applyBorder="1" applyAlignment="1">
      <alignment vertical="center"/>
    </xf>
    <xf numFmtId="42" fontId="0" fillId="0" borderId="6" xfId="3" applyFont="1" applyBorder="1"/>
    <xf numFmtId="42" fontId="0" fillId="0" borderId="4" xfId="3" applyFont="1" applyBorder="1"/>
    <xf numFmtId="9" fontId="0" fillId="0" borderId="0" xfId="4" applyFont="1" applyAlignment="1">
      <alignment horizontal="center"/>
    </xf>
    <xf numFmtId="9" fontId="0" fillId="0" borderId="6" xfId="4" applyFont="1" applyBorder="1" applyAlignment="1">
      <alignment horizontal="center"/>
    </xf>
    <xf numFmtId="9" fontId="0" fillId="0" borderId="4" xfId="4" applyFont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9" fontId="4" fillId="0" borderId="12" xfId="4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6" xfId="0" applyFont="1" applyBorder="1"/>
    <xf numFmtId="0" fontId="8" fillId="0" borderId="4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41" fontId="0" fillId="0" borderId="0" xfId="2" applyFont="1" applyAlignment="1">
      <alignment horizontal="center"/>
    </xf>
    <xf numFmtId="41" fontId="0" fillId="0" borderId="6" xfId="2" applyFont="1" applyBorder="1" applyAlignment="1">
      <alignment horizontal="center"/>
    </xf>
    <xf numFmtId="43" fontId="0" fillId="0" borderId="0" xfId="1" applyFont="1"/>
    <xf numFmtId="43" fontId="4" fillId="0" borderId="13" xfId="1" applyFont="1" applyBorder="1" applyAlignment="1">
      <alignment horizontal="center" vertical="center"/>
    </xf>
    <xf numFmtId="164" fontId="0" fillId="0" borderId="7" xfId="1" applyNumberFormat="1" applyFont="1" applyBorder="1"/>
    <xf numFmtId="9" fontId="4" fillId="0" borderId="0" xfId="4" applyFont="1"/>
    <xf numFmtId="0" fontId="0" fillId="2" borderId="0" xfId="0" applyFill="1"/>
    <xf numFmtId="0" fontId="4" fillId="2" borderId="0" xfId="0" applyFont="1" applyFill="1"/>
    <xf numFmtId="9" fontId="0" fillId="2" borderId="0" xfId="4" applyFont="1" applyFill="1" applyAlignment="1">
      <alignment horizontal="center"/>
    </xf>
    <xf numFmtId="43" fontId="0" fillId="2" borderId="0" xfId="1" applyFont="1" applyFill="1"/>
    <xf numFmtId="9" fontId="0" fillId="0" borderId="12" xfId="4" applyFont="1" applyBorder="1" applyAlignment="1">
      <alignment horizontal="center"/>
    </xf>
    <xf numFmtId="0" fontId="0" fillId="0" borderId="0" xfId="0"/>
    <xf numFmtId="0" fontId="0" fillId="0" borderId="4" xfId="0" applyBorder="1"/>
    <xf numFmtId="0" fontId="0" fillId="0" borderId="15" xfId="0" applyBorder="1"/>
    <xf numFmtId="0" fontId="4" fillId="0" borderId="0" xfId="0" applyFont="1"/>
    <xf numFmtId="0" fontId="0" fillId="0" borderId="12" xfId="0" applyBorder="1"/>
    <xf numFmtId="0" fontId="4" fillId="0" borderId="3" xfId="0" applyFont="1" applyBorder="1"/>
    <xf numFmtId="0" fontId="0" fillId="0" borderId="19" xfId="0" applyBorder="1"/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0" xfId="0" applyFont="1" applyFill="1" applyBorder="1"/>
    <xf numFmtId="0" fontId="4" fillId="0" borderId="14" xfId="0" applyFont="1" applyBorder="1"/>
    <xf numFmtId="0" fontId="0" fillId="0" borderId="20" xfId="0" applyBorder="1"/>
    <xf numFmtId="0" fontId="0" fillId="0" borderId="13" xfId="0" applyBorder="1"/>
    <xf numFmtId="0" fontId="0" fillId="0" borderId="0" xfId="0"/>
    <xf numFmtId="41" fontId="4" fillId="0" borderId="12" xfId="2" applyFont="1" applyBorder="1" applyAlignment="1">
      <alignment horizontal="center"/>
    </xf>
    <xf numFmtId="41" fontId="0" fillId="0" borderId="6" xfId="2" applyFont="1" applyBorder="1"/>
    <xf numFmtId="41" fontId="0" fillId="0" borderId="4" xfId="2" applyFont="1" applyBorder="1"/>
    <xf numFmtId="41" fontId="0" fillId="0" borderId="15" xfId="2" applyFont="1" applyBorder="1"/>
    <xf numFmtId="41" fontId="4" fillId="0" borderId="6" xfId="0" applyNumberFormat="1" applyFont="1" applyBorder="1" applyAlignment="1">
      <alignment horizontal="center"/>
    </xf>
    <xf numFmtId="164" fontId="0" fillId="0" borderId="23" xfId="1" applyNumberFormat="1" applyFont="1" applyFill="1" applyBorder="1"/>
    <xf numFmtId="0" fontId="0" fillId="0" borderId="0" xfId="0" applyAlignment="1">
      <alignment horizontal="center" vertical="center"/>
    </xf>
    <xf numFmtId="0" fontId="4" fillId="0" borderId="5" xfId="0" applyFont="1" applyBorder="1"/>
    <xf numFmtId="0" fontId="4" fillId="0" borderId="1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6" xfId="0" applyFont="1" applyBorder="1"/>
    <xf numFmtId="0" fontId="4" fillId="0" borderId="8" xfId="0" applyFont="1" applyBorder="1"/>
    <xf numFmtId="0" fontId="4" fillId="0" borderId="27" xfId="0" applyFont="1" applyBorder="1"/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4" xfId="0" applyFill="1" applyBorder="1" applyAlignment="1">
      <alignment horizontal="center"/>
    </xf>
    <xf numFmtId="0" fontId="0" fillId="3" borderId="9" xfId="0" applyFill="1" applyBorder="1"/>
    <xf numFmtId="0" fontId="0" fillId="3" borderId="25" xfId="0" applyFill="1" applyBorder="1"/>
    <xf numFmtId="0" fontId="0" fillId="3" borderId="22" xfId="0" applyFill="1" applyBorder="1"/>
    <xf numFmtId="0" fontId="0" fillId="3" borderId="17" xfId="0" applyFill="1" applyBorder="1" applyAlignment="1">
      <alignment horizontal="center"/>
    </xf>
    <xf numFmtId="0" fontId="0" fillId="3" borderId="4" xfId="0" applyFill="1" applyBorder="1"/>
    <xf numFmtId="0" fontId="0" fillId="3" borderId="15" xfId="0" applyFill="1" applyBorder="1"/>
    <xf numFmtId="0" fontId="0" fillId="3" borderId="12" xfId="0" applyFill="1" applyBorder="1"/>
    <xf numFmtId="17" fontId="6" fillId="0" borderId="21" xfId="0" applyNumberFormat="1" applyFont="1" applyBorder="1" applyAlignment="1">
      <alignment horizontal="center" vertical="center" wrapText="1"/>
    </xf>
    <xf numFmtId="41" fontId="3" fillId="0" borderId="6" xfId="0" applyNumberFormat="1" applyFont="1" applyBorder="1"/>
    <xf numFmtId="0" fontId="8" fillId="0" borderId="0" xfId="0" applyFont="1" applyFill="1" applyBorder="1"/>
    <xf numFmtId="0" fontId="8" fillId="0" borderId="2" xfId="0" applyFont="1" applyFill="1" applyBorder="1"/>
    <xf numFmtId="0" fontId="4" fillId="0" borderId="28" xfId="0" applyFont="1" applyBorder="1"/>
    <xf numFmtId="0" fontId="4" fillId="0" borderId="2" xfId="0" applyFont="1" applyBorder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Fill="1" applyBorder="1"/>
    <xf numFmtId="0" fontId="0" fillId="0" borderId="29" xfId="0" applyBorder="1"/>
    <xf numFmtId="0" fontId="0" fillId="0" borderId="10" xfId="0" applyBorder="1"/>
    <xf numFmtId="0" fontId="0" fillId="0" borderId="30" xfId="0" applyBorder="1"/>
    <xf numFmtId="0" fontId="0" fillId="0" borderId="9" xfId="0" applyBorder="1"/>
    <xf numFmtId="41" fontId="0" fillId="0" borderId="2" xfId="0" applyNumberFormat="1" applyBorder="1"/>
    <xf numFmtId="0" fontId="0" fillId="0" borderId="2" xfId="0" applyFill="1" applyBorder="1" applyAlignment="1">
      <alignment horizontal="center"/>
    </xf>
    <xf numFmtId="41" fontId="0" fillId="0" borderId="31" xfId="2" applyFont="1" applyBorder="1"/>
    <xf numFmtId="41" fontId="0" fillId="0" borderId="32" xfId="2" applyFont="1" applyBorder="1"/>
    <xf numFmtId="41" fontId="0" fillId="0" borderId="33" xfId="2" applyFont="1" applyBorder="1"/>
    <xf numFmtId="41" fontId="0" fillId="0" borderId="29" xfId="2" applyFont="1" applyBorder="1"/>
    <xf numFmtId="41" fontId="0" fillId="0" borderId="10" xfId="2" applyFont="1" applyBorder="1"/>
    <xf numFmtId="41" fontId="0" fillId="0" borderId="30" xfId="2" applyFont="1" applyBorder="1"/>
    <xf numFmtId="0" fontId="5" fillId="0" borderId="22" xfId="0" applyFont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41" fontId="4" fillId="2" borderId="6" xfId="2" applyFont="1" applyFill="1" applyBorder="1" applyAlignment="1">
      <alignment horizontal="center"/>
    </xf>
    <xf numFmtId="41" fontId="0" fillId="2" borderId="6" xfId="2" applyFont="1" applyFill="1" applyBorder="1" applyAlignment="1">
      <alignment horizontal="center"/>
    </xf>
    <xf numFmtId="41" fontId="3" fillId="2" borderId="6" xfId="0" applyNumberFormat="1" applyFont="1" applyFill="1" applyBorder="1"/>
    <xf numFmtId="41" fontId="4" fillId="2" borderId="12" xfId="2" applyFont="1" applyFill="1" applyBorder="1" applyAlignment="1">
      <alignment horizontal="center"/>
    </xf>
    <xf numFmtId="0" fontId="9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5" xfId="0" applyBorder="1"/>
    <xf numFmtId="0" fontId="4" fillId="0" borderId="3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/>
    <xf numFmtId="0" fontId="3" fillId="0" borderId="3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</cellXfs>
  <cellStyles count="17">
    <cellStyle name="Comma" xfId="1" builtinId="3"/>
    <cellStyle name="Comma [0]" xfId="2" builtinId="6"/>
    <cellStyle name="Comma 2" xfId="14"/>
    <cellStyle name="Comma 2 2" xfId="7"/>
    <cellStyle name="Comma 3" xfId="8"/>
    <cellStyle name="Comma 4" xfId="9"/>
    <cellStyle name="Comma 5" xfId="10"/>
    <cellStyle name="Currency [0]" xfId="3" builtinId="7"/>
    <cellStyle name="Normal" xfId="0" builtinId="0"/>
    <cellStyle name="Normal 2" xfId="5"/>
    <cellStyle name="Normal 2 2" xfId="6"/>
    <cellStyle name="Normal 2 2 2 2" xfId="16"/>
    <cellStyle name="Normal 2 3" xfId="15"/>
    <cellStyle name="Normal 3" xfId="11"/>
    <cellStyle name="Normal 4" xfId="12"/>
    <cellStyle name="Normal 5" xfId="13"/>
    <cellStyle name="Percent" xfId="4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U23"/>
  <sheetViews>
    <sheetView tabSelected="1" topLeftCell="C2" workbookViewId="0">
      <selection activeCell="N3" sqref="N3"/>
    </sheetView>
  </sheetViews>
  <sheetFormatPr defaultRowHeight="15"/>
  <cols>
    <col min="1" max="1" width="2" customWidth="1"/>
    <col min="2" max="2" width="5.140625" customWidth="1"/>
    <col min="3" max="3" width="19.140625" customWidth="1"/>
    <col min="4" max="4" width="8" customWidth="1"/>
    <col min="5" max="5" width="13.85546875" customWidth="1"/>
    <col min="6" max="6" width="7.42578125" customWidth="1"/>
    <col min="7" max="7" width="7.7109375" customWidth="1"/>
    <col min="8" max="8" width="8.28515625" customWidth="1"/>
    <col min="9" max="9" width="7.7109375" customWidth="1"/>
    <col min="10" max="10" width="12.28515625" style="52" customWidth="1"/>
    <col min="11" max="11" width="7.7109375" style="52" customWidth="1"/>
    <col min="12" max="12" width="12.5703125" style="52" customWidth="1"/>
    <col min="13" max="13" width="7.7109375" style="52" customWidth="1"/>
    <col min="14" max="14" width="14" customWidth="1"/>
    <col min="15" max="15" width="15" style="52" customWidth="1"/>
    <col min="16" max="16" width="24.140625" customWidth="1"/>
    <col min="17" max="17" width="8.28515625" customWidth="1"/>
    <col min="18" max="18" width="12.140625" customWidth="1"/>
    <col min="19" max="19" width="14" customWidth="1"/>
    <col min="20" max="21" width="10.5703125" bestFit="1" customWidth="1"/>
  </cols>
  <sheetData>
    <row r="2" spans="2:21" ht="18.75">
      <c r="B2" s="1"/>
      <c r="C2" s="10" t="s">
        <v>0</v>
      </c>
      <c r="D2" s="1"/>
      <c r="E2" s="1"/>
      <c r="F2" s="1"/>
      <c r="G2" s="1"/>
      <c r="H2" s="1"/>
      <c r="I2" s="1"/>
      <c r="N2" s="1"/>
      <c r="P2" s="1"/>
      <c r="Q2" s="1"/>
      <c r="R2" s="1"/>
      <c r="S2" s="1"/>
    </row>
    <row r="3" spans="2:21" ht="18.75">
      <c r="B3" s="1"/>
      <c r="C3" s="10" t="s">
        <v>1</v>
      </c>
      <c r="D3" s="1"/>
      <c r="E3" s="24"/>
      <c r="F3" s="24"/>
      <c r="G3" s="24"/>
      <c r="H3" s="24"/>
      <c r="I3" s="27"/>
      <c r="J3" s="27"/>
      <c r="K3" s="27"/>
      <c r="L3" s="27"/>
      <c r="M3" s="27"/>
      <c r="N3" s="1"/>
      <c r="P3" s="1"/>
      <c r="Q3" s="14"/>
      <c r="R3" s="1"/>
      <c r="S3" s="29"/>
    </row>
    <row r="4" spans="2:21" ht="18.75">
      <c r="B4" s="1"/>
      <c r="C4" s="10" t="s">
        <v>2</v>
      </c>
      <c r="D4" s="1"/>
      <c r="E4" s="24"/>
      <c r="F4" s="24"/>
      <c r="G4" s="24"/>
      <c r="H4" s="24"/>
      <c r="I4" s="27"/>
      <c r="J4" s="27"/>
      <c r="K4" s="27"/>
      <c r="L4" s="27"/>
      <c r="M4" s="27"/>
      <c r="N4" s="1"/>
      <c r="P4" s="29"/>
      <c r="Q4" s="14"/>
      <c r="R4" s="1"/>
      <c r="S4" s="29"/>
    </row>
    <row r="5" spans="2:21" ht="15.75" thickBot="1">
      <c r="B5" s="1"/>
      <c r="C5" s="1"/>
      <c r="D5" s="1"/>
      <c r="E5" s="1"/>
      <c r="F5" s="1"/>
      <c r="G5" s="1"/>
      <c r="H5" s="1"/>
      <c r="I5" s="52"/>
      <c r="N5" s="1"/>
      <c r="P5" s="34" t="s">
        <v>48</v>
      </c>
      <c r="Q5" s="35"/>
      <c r="R5" s="33"/>
      <c r="S5" s="36"/>
    </row>
    <row r="6" spans="2:21" ht="30.75" thickBot="1">
      <c r="B6" s="17" t="s">
        <v>3</v>
      </c>
      <c r="C6" s="11" t="s">
        <v>4</v>
      </c>
      <c r="D6" s="11" t="s">
        <v>5</v>
      </c>
      <c r="E6" s="8" t="s">
        <v>26</v>
      </c>
      <c r="F6" s="8" t="s">
        <v>27</v>
      </c>
      <c r="G6" s="8" t="s">
        <v>28</v>
      </c>
      <c r="H6" s="76" t="s">
        <v>32</v>
      </c>
      <c r="I6" s="99" t="s">
        <v>38</v>
      </c>
      <c r="J6" s="100" t="s">
        <v>39</v>
      </c>
      <c r="K6" s="99" t="s">
        <v>36</v>
      </c>
      <c r="L6" s="100" t="s">
        <v>39</v>
      </c>
      <c r="M6" s="99" t="s">
        <v>37</v>
      </c>
      <c r="N6" s="101" t="s">
        <v>6</v>
      </c>
      <c r="O6" s="98" t="s">
        <v>43</v>
      </c>
      <c r="P6" s="18" t="s">
        <v>7</v>
      </c>
      <c r="Q6" s="19" t="s">
        <v>8</v>
      </c>
      <c r="R6" s="20" t="s">
        <v>44</v>
      </c>
      <c r="S6" s="30" t="s">
        <v>9</v>
      </c>
    </row>
    <row r="7" spans="2:21" ht="15.75">
      <c r="B7" s="5" t="s">
        <v>10</v>
      </c>
      <c r="C7" s="21" t="s">
        <v>11</v>
      </c>
      <c r="D7" s="6" t="s">
        <v>12</v>
      </c>
      <c r="E7" s="54">
        <v>2169.3333333333335</v>
      </c>
      <c r="F7" s="54">
        <v>1860.6666666666667</v>
      </c>
      <c r="G7" s="54">
        <v>2388</v>
      </c>
      <c r="H7" s="57">
        <f>AVERAGE(E7:G7)</f>
        <v>2139.3333333333335</v>
      </c>
      <c r="I7" s="102">
        <f>H7+(D15*10%)</f>
        <v>2911.1333333333337</v>
      </c>
      <c r="J7" s="103">
        <f>I7*73800</f>
        <v>214841640.00000003</v>
      </c>
      <c r="K7" s="102">
        <f>H7+(D16*10%)</f>
        <v>2973.7333333333336</v>
      </c>
      <c r="L7" s="103">
        <f>K7*73800</f>
        <v>219461520.00000003</v>
      </c>
      <c r="M7" s="102">
        <f>H7+(D17*10%)</f>
        <v>3157.2333333333336</v>
      </c>
      <c r="N7" s="104">
        <f>M7*73800</f>
        <v>233003820.00000003</v>
      </c>
      <c r="O7" s="77">
        <f>N7+L7+J7</f>
        <v>667306980.00000012</v>
      </c>
      <c r="P7" s="28">
        <f>M7+K7+I7</f>
        <v>9042.1</v>
      </c>
      <c r="Q7" s="15">
        <v>1</v>
      </c>
      <c r="R7" s="12">
        <v>1000</v>
      </c>
      <c r="S7" s="31">
        <f>P7*R7</f>
        <v>9042100</v>
      </c>
      <c r="T7" s="9"/>
      <c r="U7" s="9"/>
    </row>
    <row r="8" spans="2:21" ht="15.75">
      <c r="B8" s="4" t="s">
        <v>13</v>
      </c>
      <c r="C8" s="22" t="s">
        <v>14</v>
      </c>
      <c r="D8" s="3" t="s">
        <v>12</v>
      </c>
      <c r="E8" s="55">
        <v>2256</v>
      </c>
      <c r="F8" s="55">
        <v>1521</v>
      </c>
      <c r="G8" s="55">
        <v>2097</v>
      </c>
      <c r="H8" s="57">
        <f>AVERAGE(E8:G8)</f>
        <v>1958</v>
      </c>
      <c r="I8" s="102">
        <f>H8+(D15*10%)</f>
        <v>2729.8</v>
      </c>
      <c r="J8" s="103">
        <f t="shared" ref="J8:J10" si="0">I8*73800</f>
        <v>201459240</v>
      </c>
      <c r="K8" s="102">
        <f>H8+(D16*10%)</f>
        <v>2792.4</v>
      </c>
      <c r="L8" s="103">
        <f t="shared" ref="L8:L10" si="1">K8*73800</f>
        <v>206079120</v>
      </c>
      <c r="M8" s="102">
        <f>H8+(D17*10%)</f>
        <v>2975.9</v>
      </c>
      <c r="N8" s="104">
        <f t="shared" ref="N8:N10" si="2">M8*73800</f>
        <v>219621420</v>
      </c>
      <c r="O8" s="77">
        <f t="shared" ref="O8:O10" si="3">N8+L8+J8</f>
        <v>627159780</v>
      </c>
      <c r="P8" s="28">
        <f t="shared" ref="P8:P10" si="4">M8+K8+I8</f>
        <v>8498.1</v>
      </c>
      <c r="Q8" s="16">
        <v>1</v>
      </c>
      <c r="R8" s="13">
        <v>1000</v>
      </c>
      <c r="S8" s="31">
        <f t="shared" ref="S8:S10" si="5">P8*R8</f>
        <v>8498100</v>
      </c>
      <c r="T8" s="9"/>
      <c r="U8" s="9"/>
    </row>
    <row r="9" spans="2:21" ht="15.75">
      <c r="B9" s="4" t="s">
        <v>15</v>
      </c>
      <c r="C9" s="22" t="s">
        <v>16</v>
      </c>
      <c r="D9" s="3" t="s">
        <v>12</v>
      </c>
      <c r="E9" s="55">
        <v>3100</v>
      </c>
      <c r="F9" s="55">
        <v>2530.3333333333335</v>
      </c>
      <c r="G9" s="55">
        <v>2397</v>
      </c>
      <c r="H9" s="57">
        <f t="shared" ref="H9:H10" si="6">AVERAGE(E9:G9)</f>
        <v>2675.7777777777778</v>
      </c>
      <c r="I9" s="102">
        <f>H9+(D15*10%)</f>
        <v>3447.577777777778</v>
      </c>
      <c r="J9" s="103">
        <f t="shared" si="0"/>
        <v>254431240.00000003</v>
      </c>
      <c r="K9" s="102">
        <f>H9+(D16*10%)</f>
        <v>3510.1777777777779</v>
      </c>
      <c r="L9" s="103">
        <f t="shared" si="1"/>
        <v>259051120</v>
      </c>
      <c r="M9" s="102">
        <f>H9+(D17*10%)</f>
        <v>3693.6777777777779</v>
      </c>
      <c r="N9" s="104">
        <f t="shared" si="2"/>
        <v>272593420</v>
      </c>
      <c r="O9" s="77">
        <f t="shared" si="3"/>
        <v>786075780</v>
      </c>
      <c r="P9" s="28">
        <f t="shared" si="4"/>
        <v>10651.433333333334</v>
      </c>
      <c r="Q9" s="16">
        <v>1</v>
      </c>
      <c r="R9" s="13">
        <v>1000</v>
      </c>
      <c r="S9" s="31">
        <f t="shared" si="5"/>
        <v>10651433.333333334</v>
      </c>
      <c r="T9" s="9"/>
      <c r="U9" s="9"/>
    </row>
    <row r="10" spans="2:21" ht="16.5" thickBot="1">
      <c r="B10" s="4" t="s">
        <v>17</v>
      </c>
      <c r="C10" s="22" t="s">
        <v>25</v>
      </c>
      <c r="D10" s="3" t="s">
        <v>12</v>
      </c>
      <c r="E10" s="56">
        <v>2636</v>
      </c>
      <c r="F10" s="56">
        <v>3390</v>
      </c>
      <c r="G10" s="56">
        <v>3469</v>
      </c>
      <c r="H10" s="57">
        <f t="shared" si="6"/>
        <v>3165</v>
      </c>
      <c r="I10" s="102">
        <f>H10+(D15*10%)</f>
        <v>3936.8</v>
      </c>
      <c r="J10" s="103">
        <f t="shared" si="0"/>
        <v>290535840</v>
      </c>
      <c r="K10" s="102">
        <f>H10+(D16*10%)</f>
        <v>3999.4</v>
      </c>
      <c r="L10" s="103">
        <f t="shared" si="1"/>
        <v>295155720</v>
      </c>
      <c r="M10" s="102">
        <f>H10+(D17*10%)</f>
        <v>4182.8999999999996</v>
      </c>
      <c r="N10" s="104">
        <f t="shared" si="2"/>
        <v>308698020</v>
      </c>
      <c r="O10" s="77">
        <f t="shared" si="3"/>
        <v>894389580</v>
      </c>
      <c r="P10" s="28">
        <f t="shared" si="4"/>
        <v>12119.099999999999</v>
      </c>
      <c r="Q10" s="16">
        <v>1</v>
      </c>
      <c r="R10" s="13">
        <v>1000</v>
      </c>
      <c r="S10" s="31">
        <f t="shared" si="5"/>
        <v>12119099.999999998</v>
      </c>
      <c r="T10" s="9"/>
      <c r="U10" s="9"/>
    </row>
    <row r="11" spans="2:21" ht="15.75" thickBot="1">
      <c r="B11" s="7"/>
      <c r="C11" s="82"/>
      <c r="D11" s="83"/>
      <c r="E11" s="83"/>
      <c r="F11" s="84"/>
      <c r="G11" s="25" t="s">
        <v>18</v>
      </c>
      <c r="H11" s="53">
        <f>SUM(H7:H10)</f>
        <v>9938.1111111111113</v>
      </c>
      <c r="I11" s="105">
        <f>SUM(I7:I10)</f>
        <v>13025.311111111114</v>
      </c>
      <c r="J11" s="105">
        <f>SUM(J7:J10)</f>
        <v>961267960</v>
      </c>
      <c r="K11" s="105">
        <f t="shared" ref="K11:M11" si="7">SUM(K7:K10)</f>
        <v>13275.71111111111</v>
      </c>
      <c r="L11" s="105">
        <f>SUM(L7:L10)</f>
        <v>979747480</v>
      </c>
      <c r="M11" s="105">
        <f t="shared" si="7"/>
        <v>14009.71111111111</v>
      </c>
      <c r="N11" s="105">
        <f>SUM(N7:N10)</f>
        <v>1033916680</v>
      </c>
      <c r="O11" s="53">
        <f>N11+L11+J11</f>
        <v>2974932120</v>
      </c>
      <c r="P11" s="2"/>
      <c r="Q11" s="37"/>
      <c r="R11" s="26"/>
      <c r="S11" s="53">
        <f>SUM(S7:S10)</f>
        <v>40310733.333333336</v>
      </c>
      <c r="T11" s="9"/>
      <c r="U11" s="9"/>
    </row>
    <row r="12" spans="2:21">
      <c r="B12" s="1"/>
      <c r="C12" s="1"/>
      <c r="D12" s="1"/>
      <c r="E12" s="1"/>
      <c r="F12" s="1"/>
      <c r="G12" s="1"/>
      <c r="H12" s="1"/>
      <c r="I12" s="9"/>
      <c r="J12" s="9"/>
      <c r="K12" s="9"/>
      <c r="L12" s="9"/>
      <c r="M12" s="9"/>
      <c r="N12" s="9"/>
      <c r="O12" s="9"/>
      <c r="P12" s="1"/>
      <c r="Q12" s="1"/>
      <c r="R12" s="1"/>
      <c r="S12" s="58"/>
    </row>
    <row r="13" spans="2:21" ht="16.5" thickBot="1">
      <c r="C13" s="78" t="s">
        <v>42</v>
      </c>
      <c r="N13" s="9"/>
      <c r="O13" s="9"/>
      <c r="R13" s="23" t="s">
        <v>19</v>
      </c>
      <c r="S13" s="32">
        <f>S11/O11</f>
        <v>1.3550135501355014E-2</v>
      </c>
    </row>
    <row r="14" spans="2:21" s="52" customFormat="1" ht="16.5" thickBot="1">
      <c r="C14" s="79" t="s">
        <v>40</v>
      </c>
      <c r="D14" s="81" t="s">
        <v>41</v>
      </c>
      <c r="E14" s="80" t="s">
        <v>39</v>
      </c>
      <c r="N14" s="9"/>
      <c r="O14" s="9"/>
      <c r="R14" s="41"/>
      <c r="S14" s="32"/>
    </row>
    <row r="15" spans="2:21">
      <c r="C15" s="86" t="s">
        <v>33</v>
      </c>
      <c r="D15" s="92">
        <v>7718</v>
      </c>
      <c r="E15" s="95">
        <f>D15*73800</f>
        <v>569588400</v>
      </c>
    </row>
    <row r="16" spans="2:21">
      <c r="C16" s="87" t="s">
        <v>34</v>
      </c>
      <c r="D16" s="93">
        <v>8344</v>
      </c>
      <c r="E16" s="96">
        <f>D16*73800</f>
        <v>615787200</v>
      </c>
    </row>
    <row r="17" spans="2:5" ht="15.75" thickBot="1">
      <c r="C17" s="88" t="s">
        <v>35</v>
      </c>
      <c r="D17" s="94">
        <v>10179</v>
      </c>
      <c r="E17" s="97">
        <f>D17*73800</f>
        <v>751210200</v>
      </c>
    </row>
    <row r="18" spans="2:5" ht="15.75" thickBot="1">
      <c r="C18" s="91" t="s">
        <v>24</v>
      </c>
      <c r="D18" s="90">
        <f>SUM(D15:D17)</f>
        <v>26241</v>
      </c>
      <c r="E18" s="90">
        <f>SUM(E15:E17)</f>
        <v>1936585800</v>
      </c>
    </row>
    <row r="21" spans="2:5">
      <c r="C21" s="41" t="s">
        <v>45</v>
      </c>
    </row>
    <row r="22" spans="2:5">
      <c r="B22" s="52" t="s">
        <v>10</v>
      </c>
      <c r="C22" s="85" t="s">
        <v>47</v>
      </c>
    </row>
    <row r="23" spans="2:5">
      <c r="B23" s="52" t="s">
        <v>13</v>
      </c>
      <c r="C23" s="85" t="s">
        <v>46</v>
      </c>
    </row>
  </sheetData>
  <mergeCells count="1">
    <mergeCell ref="C11:F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AI27"/>
  <sheetViews>
    <sheetView topLeftCell="A6" workbookViewId="0">
      <selection activeCell="G28" sqref="G28"/>
    </sheetView>
  </sheetViews>
  <sheetFormatPr defaultRowHeight="15"/>
  <cols>
    <col min="1" max="1" width="3.140625" customWidth="1"/>
    <col min="2" max="2" width="5.28515625" customWidth="1"/>
    <col min="3" max="3" width="23.42578125" customWidth="1"/>
    <col min="4" max="4" width="8.140625" style="59" customWidth="1"/>
    <col min="5" max="6" width="6" customWidth="1"/>
    <col min="7" max="7" width="6.28515625" customWidth="1"/>
    <col min="8" max="9" width="5.140625" customWidth="1"/>
    <col min="10" max="10" width="6" customWidth="1"/>
    <col min="11" max="11" width="4.5703125" customWidth="1"/>
    <col min="12" max="12" width="5.28515625" customWidth="1"/>
    <col min="13" max="13" width="6" customWidth="1"/>
    <col min="14" max="15" width="5.5703125" customWidth="1"/>
    <col min="16" max="17" width="5.42578125" customWidth="1"/>
    <col min="18" max="18" width="5.140625" customWidth="1"/>
    <col min="19" max="19" width="5" customWidth="1"/>
    <col min="20" max="20" width="6.140625" customWidth="1"/>
    <col min="21" max="21" width="5.28515625" customWidth="1"/>
    <col min="22" max="22" width="5" customWidth="1"/>
    <col min="23" max="23" width="4.85546875" customWidth="1"/>
    <col min="24" max="24" width="5.7109375" customWidth="1"/>
    <col min="25" max="25" width="4.7109375" customWidth="1"/>
    <col min="26" max="26" width="5" customWidth="1"/>
    <col min="27" max="27" width="5.140625" customWidth="1"/>
    <col min="28" max="28" width="6" customWidth="1"/>
    <col min="29" max="29" width="5.7109375" customWidth="1"/>
    <col min="30" max="30" width="4.7109375" customWidth="1"/>
    <col min="31" max="31" width="5.85546875" customWidth="1"/>
    <col min="32" max="32" width="5.5703125" customWidth="1"/>
    <col min="33" max="33" width="4.7109375" customWidth="1"/>
    <col min="34" max="35" width="6.42578125" customWidth="1"/>
  </cols>
  <sheetData>
    <row r="3" spans="2:35">
      <c r="B3" s="38"/>
      <c r="C3" s="41" t="s">
        <v>20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2:35">
      <c r="B4" s="38"/>
      <c r="C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</row>
    <row r="5" spans="2:35" ht="15.75" thickBot="1">
      <c r="B5" s="38"/>
      <c r="C5" s="41" t="s">
        <v>29</v>
      </c>
      <c r="E5" s="38" t="s">
        <v>21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</row>
    <row r="6" spans="2:35" ht="15.75" thickBot="1">
      <c r="B6" s="61" t="s">
        <v>3</v>
      </c>
      <c r="C6" s="62" t="s">
        <v>4</v>
      </c>
      <c r="D6" s="106" t="s">
        <v>22</v>
      </c>
      <c r="E6" s="68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72">
        <v>8</v>
      </c>
      <c r="M6" s="46">
        <v>9</v>
      </c>
      <c r="N6" s="46">
        <v>10</v>
      </c>
      <c r="O6" s="46">
        <v>11</v>
      </c>
      <c r="P6" s="46">
        <v>12</v>
      </c>
      <c r="Q6" s="46">
        <v>13</v>
      </c>
      <c r="R6" s="46">
        <v>14</v>
      </c>
      <c r="S6" s="72">
        <v>15</v>
      </c>
      <c r="T6" s="46">
        <v>16</v>
      </c>
      <c r="U6" s="46">
        <v>17</v>
      </c>
      <c r="V6" s="46">
        <v>18</v>
      </c>
      <c r="W6" s="46">
        <v>19</v>
      </c>
      <c r="X6" s="46">
        <v>20</v>
      </c>
      <c r="Y6" s="46">
        <v>21</v>
      </c>
      <c r="Z6" s="72">
        <v>22</v>
      </c>
      <c r="AA6" s="46">
        <v>23</v>
      </c>
      <c r="AB6" s="46">
        <v>24</v>
      </c>
      <c r="AC6" s="46">
        <v>25</v>
      </c>
      <c r="AD6" s="46">
        <v>26</v>
      </c>
      <c r="AE6" s="46">
        <v>27</v>
      </c>
      <c r="AF6" s="46">
        <v>28</v>
      </c>
      <c r="AG6" s="72">
        <v>29</v>
      </c>
      <c r="AH6" s="46">
        <v>30</v>
      </c>
      <c r="AI6" s="47">
        <v>31</v>
      </c>
    </row>
    <row r="7" spans="2:35">
      <c r="B7" s="60">
        <v>1</v>
      </c>
      <c r="C7" s="63" t="s">
        <v>11</v>
      </c>
      <c r="D7" s="86">
        <v>2911</v>
      </c>
      <c r="E7" s="69"/>
      <c r="F7" s="39"/>
      <c r="G7" s="39"/>
      <c r="H7" s="39"/>
      <c r="I7" s="39"/>
      <c r="J7" s="39"/>
      <c r="K7" s="39"/>
      <c r="L7" s="73"/>
      <c r="M7" s="39"/>
      <c r="N7" s="39"/>
      <c r="O7" s="39"/>
      <c r="P7" s="39"/>
      <c r="Q7" s="39"/>
      <c r="R7" s="39"/>
      <c r="S7" s="73"/>
      <c r="T7" s="39"/>
      <c r="U7" s="39"/>
      <c r="V7" s="39"/>
      <c r="W7" s="39"/>
      <c r="X7" s="39"/>
      <c r="Y7" s="39"/>
      <c r="Z7" s="73"/>
      <c r="AA7" s="39"/>
      <c r="AB7" s="39"/>
      <c r="AC7" s="39"/>
      <c r="AD7" s="39"/>
      <c r="AE7" s="39"/>
      <c r="AF7" s="39"/>
      <c r="AG7" s="73"/>
      <c r="AH7" s="39"/>
      <c r="AI7" s="44"/>
    </row>
    <row r="8" spans="2:35">
      <c r="B8" s="43">
        <v>2</v>
      </c>
      <c r="C8" s="64" t="s">
        <v>14</v>
      </c>
      <c r="D8" s="87">
        <v>2730</v>
      </c>
      <c r="E8" s="69"/>
      <c r="F8" s="39"/>
      <c r="G8" s="39"/>
      <c r="H8" s="39"/>
      <c r="I8" s="39"/>
      <c r="J8" s="39"/>
      <c r="K8" s="39"/>
      <c r="L8" s="73"/>
      <c r="M8" s="39"/>
      <c r="N8" s="39"/>
      <c r="O8" s="39"/>
      <c r="P8" s="39"/>
      <c r="Q8" s="39"/>
      <c r="R8" s="39"/>
      <c r="S8" s="73"/>
      <c r="T8" s="39"/>
      <c r="U8" s="39"/>
      <c r="V8" s="39"/>
      <c r="W8" s="39"/>
      <c r="X8" s="39"/>
      <c r="Y8" s="39"/>
      <c r="Z8" s="73"/>
      <c r="AA8" s="39"/>
      <c r="AB8" s="39"/>
      <c r="AC8" s="39"/>
      <c r="AD8" s="39"/>
      <c r="AE8" s="39"/>
      <c r="AF8" s="39"/>
      <c r="AG8" s="73"/>
      <c r="AH8" s="39"/>
      <c r="AI8" s="44"/>
    </row>
    <row r="9" spans="2:35">
      <c r="B9" s="43">
        <v>3</v>
      </c>
      <c r="C9" s="64" t="s">
        <v>23</v>
      </c>
      <c r="D9" s="87">
        <v>3448</v>
      </c>
      <c r="E9" s="69"/>
      <c r="F9" s="39"/>
      <c r="G9" s="39"/>
      <c r="H9" s="39"/>
      <c r="I9" s="39"/>
      <c r="J9" s="39"/>
      <c r="K9" s="39"/>
      <c r="L9" s="73"/>
      <c r="M9" s="39"/>
      <c r="N9" s="39"/>
      <c r="O9" s="39"/>
      <c r="P9" s="39"/>
      <c r="Q9" s="39"/>
      <c r="R9" s="39"/>
      <c r="S9" s="73"/>
      <c r="T9" s="39"/>
      <c r="U9" s="39"/>
      <c r="V9" s="39"/>
      <c r="W9" s="39"/>
      <c r="X9" s="39"/>
      <c r="Y9" s="39"/>
      <c r="Z9" s="73"/>
      <c r="AA9" s="39"/>
      <c r="AB9" s="39"/>
      <c r="AC9" s="39"/>
      <c r="AD9" s="39"/>
      <c r="AE9" s="39"/>
      <c r="AF9" s="39"/>
      <c r="AG9" s="73"/>
      <c r="AH9" s="39"/>
      <c r="AI9" s="44"/>
    </row>
    <row r="10" spans="2:35" ht="15.75" thickBot="1">
      <c r="B10" s="49">
        <v>4</v>
      </c>
      <c r="C10" s="65" t="s">
        <v>25</v>
      </c>
      <c r="D10" s="88">
        <v>3937</v>
      </c>
      <c r="E10" s="70"/>
      <c r="F10" s="40"/>
      <c r="G10" s="40"/>
      <c r="H10" s="40"/>
      <c r="I10" s="40"/>
      <c r="J10" s="40"/>
      <c r="K10" s="40"/>
      <c r="L10" s="74"/>
      <c r="M10" s="40"/>
      <c r="N10" s="40"/>
      <c r="O10" s="40"/>
      <c r="P10" s="40"/>
      <c r="Q10" s="40"/>
      <c r="R10" s="40"/>
      <c r="S10" s="74"/>
      <c r="T10" s="40"/>
      <c r="U10" s="40"/>
      <c r="V10" s="40"/>
      <c r="W10" s="40"/>
      <c r="X10" s="40"/>
      <c r="Y10" s="40"/>
      <c r="Z10" s="74"/>
      <c r="AA10" s="40"/>
      <c r="AB10" s="40"/>
      <c r="AC10" s="40"/>
      <c r="AD10" s="40"/>
      <c r="AE10" s="40"/>
      <c r="AF10" s="40"/>
      <c r="AG10" s="74"/>
      <c r="AH10" s="40"/>
      <c r="AI10" s="50"/>
    </row>
    <row r="11" spans="2:35" ht="15.75" thickBot="1">
      <c r="B11" s="114" t="s">
        <v>24</v>
      </c>
      <c r="C11" s="115"/>
      <c r="D11" s="107">
        <f>SUM(D7:D10)</f>
        <v>13026</v>
      </c>
      <c r="E11" s="71"/>
      <c r="F11" s="42"/>
      <c r="G11" s="42"/>
      <c r="H11" s="42"/>
      <c r="I11" s="42"/>
      <c r="J11" s="42"/>
      <c r="K11" s="42"/>
      <c r="L11" s="75"/>
      <c r="M11" s="42"/>
      <c r="N11" s="42"/>
      <c r="O11" s="42"/>
      <c r="P11" s="42"/>
      <c r="Q11" s="42"/>
      <c r="R11" s="42"/>
      <c r="S11" s="75"/>
      <c r="T11" s="42"/>
      <c r="U11" s="42"/>
      <c r="V11" s="42"/>
      <c r="W11" s="42"/>
      <c r="X11" s="42"/>
      <c r="Y11" s="42"/>
      <c r="Z11" s="75"/>
      <c r="AA11" s="42"/>
      <c r="AB11" s="42"/>
      <c r="AC11" s="42"/>
      <c r="AD11" s="42"/>
      <c r="AE11" s="42"/>
      <c r="AF11" s="42"/>
      <c r="AG11" s="75"/>
      <c r="AH11" s="42"/>
      <c r="AI11" s="51"/>
    </row>
    <row r="13" spans="2:35" ht="15.75" thickBot="1">
      <c r="B13" s="38"/>
      <c r="C13" s="48" t="s">
        <v>30</v>
      </c>
      <c r="E13" s="38" t="s">
        <v>21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2:35" ht="15.75" thickBot="1">
      <c r="B14" s="45" t="s">
        <v>3</v>
      </c>
      <c r="C14" s="109" t="s">
        <v>4</v>
      </c>
      <c r="D14" s="66" t="s">
        <v>22</v>
      </c>
      <c r="E14" s="110">
        <v>1</v>
      </c>
      <c r="F14" s="46">
        <v>2</v>
      </c>
      <c r="G14" s="46">
        <v>3</v>
      </c>
      <c r="H14" s="46">
        <v>4</v>
      </c>
      <c r="I14" s="72">
        <v>5</v>
      </c>
      <c r="J14" s="46">
        <v>6</v>
      </c>
      <c r="K14" s="46">
        <v>7</v>
      </c>
      <c r="L14" s="46">
        <v>8</v>
      </c>
      <c r="M14" s="46">
        <v>9</v>
      </c>
      <c r="N14" s="46">
        <v>10</v>
      </c>
      <c r="O14" s="46">
        <v>11</v>
      </c>
      <c r="P14" s="72">
        <v>12</v>
      </c>
      <c r="Q14" s="46">
        <v>13</v>
      </c>
      <c r="R14" s="46">
        <v>14</v>
      </c>
      <c r="S14" s="46">
        <v>15</v>
      </c>
      <c r="T14" s="46">
        <v>16</v>
      </c>
      <c r="U14" s="46">
        <v>17</v>
      </c>
      <c r="V14" s="46">
        <v>18</v>
      </c>
      <c r="W14" s="72">
        <v>19</v>
      </c>
      <c r="X14" s="46">
        <v>20</v>
      </c>
      <c r="Y14" s="46">
        <v>21</v>
      </c>
      <c r="Z14" s="46">
        <v>22</v>
      </c>
      <c r="AA14" s="46">
        <v>23</v>
      </c>
      <c r="AB14" s="46">
        <v>24</v>
      </c>
      <c r="AC14" s="46">
        <v>25</v>
      </c>
      <c r="AD14" s="72">
        <v>26</v>
      </c>
      <c r="AE14" s="46">
        <v>27</v>
      </c>
      <c r="AF14" s="46">
        <v>28</v>
      </c>
      <c r="AG14" s="46"/>
      <c r="AH14" s="46"/>
      <c r="AI14" s="47"/>
    </row>
    <row r="15" spans="2:35">
      <c r="B15" s="43">
        <v>1</v>
      </c>
      <c r="C15" s="64" t="s">
        <v>11</v>
      </c>
      <c r="D15" s="86">
        <v>2974</v>
      </c>
      <c r="E15" s="89"/>
      <c r="F15" s="39"/>
      <c r="G15" s="39"/>
      <c r="H15" s="39"/>
      <c r="I15" s="73"/>
      <c r="J15" s="39"/>
      <c r="K15" s="39"/>
      <c r="L15" s="39"/>
      <c r="M15" s="39"/>
      <c r="N15" s="39"/>
      <c r="O15" s="39"/>
      <c r="P15" s="73"/>
      <c r="Q15" s="39"/>
      <c r="R15" s="39"/>
      <c r="S15" s="39"/>
      <c r="T15" s="39"/>
      <c r="U15" s="39"/>
      <c r="V15" s="39"/>
      <c r="W15" s="73"/>
      <c r="X15" s="39"/>
      <c r="Y15" s="39"/>
      <c r="Z15" s="39"/>
      <c r="AA15" s="39"/>
      <c r="AB15" s="39"/>
      <c r="AC15" s="39"/>
      <c r="AD15" s="73"/>
      <c r="AE15" s="39"/>
      <c r="AF15" s="39"/>
      <c r="AG15" s="39"/>
      <c r="AH15" s="39"/>
      <c r="AI15" s="44"/>
    </row>
    <row r="16" spans="2:35">
      <c r="B16" s="43">
        <v>2</v>
      </c>
      <c r="C16" s="64" t="s">
        <v>14</v>
      </c>
      <c r="D16" s="87">
        <v>2792</v>
      </c>
      <c r="E16" s="89"/>
      <c r="F16" s="39"/>
      <c r="G16" s="39"/>
      <c r="H16" s="39"/>
      <c r="I16" s="73"/>
      <c r="J16" s="39"/>
      <c r="K16" s="39"/>
      <c r="L16" s="39"/>
      <c r="M16" s="39"/>
      <c r="N16" s="39"/>
      <c r="O16" s="39"/>
      <c r="P16" s="73"/>
      <c r="Q16" s="39"/>
      <c r="R16" s="39"/>
      <c r="S16" s="39"/>
      <c r="T16" s="39"/>
      <c r="U16" s="39"/>
      <c r="V16" s="39"/>
      <c r="W16" s="73"/>
      <c r="X16" s="39"/>
      <c r="Y16" s="39"/>
      <c r="Z16" s="39"/>
      <c r="AA16" s="39"/>
      <c r="AB16" s="39"/>
      <c r="AC16" s="39"/>
      <c r="AD16" s="73"/>
      <c r="AE16" s="39"/>
      <c r="AF16" s="39"/>
      <c r="AG16" s="39"/>
      <c r="AH16" s="39"/>
      <c r="AI16" s="44"/>
    </row>
    <row r="17" spans="2:35">
      <c r="B17" s="43">
        <v>3</v>
      </c>
      <c r="C17" s="64" t="s">
        <v>23</v>
      </c>
      <c r="D17" s="87">
        <v>3510</v>
      </c>
      <c r="E17" s="89"/>
      <c r="F17" s="39"/>
      <c r="G17" s="39"/>
      <c r="H17" s="39"/>
      <c r="I17" s="73"/>
      <c r="J17" s="39"/>
      <c r="K17" s="39"/>
      <c r="L17" s="39"/>
      <c r="M17" s="39"/>
      <c r="N17" s="39"/>
      <c r="O17" s="39"/>
      <c r="P17" s="73"/>
      <c r="Q17" s="39"/>
      <c r="R17" s="39"/>
      <c r="S17" s="39"/>
      <c r="T17" s="39"/>
      <c r="U17" s="39"/>
      <c r="V17" s="39"/>
      <c r="W17" s="73"/>
      <c r="X17" s="39"/>
      <c r="Y17" s="39"/>
      <c r="Z17" s="39"/>
      <c r="AA17" s="39"/>
      <c r="AB17" s="39"/>
      <c r="AC17" s="39"/>
      <c r="AD17" s="73"/>
      <c r="AE17" s="39"/>
      <c r="AF17" s="39"/>
      <c r="AG17" s="39"/>
      <c r="AH17" s="39"/>
      <c r="AI17" s="44"/>
    </row>
    <row r="18" spans="2:35" ht="15.75" thickBot="1">
      <c r="B18" s="49">
        <v>4</v>
      </c>
      <c r="C18" s="65" t="s">
        <v>25</v>
      </c>
      <c r="D18" s="88">
        <v>3999</v>
      </c>
      <c r="E18" s="108"/>
      <c r="F18" s="40"/>
      <c r="G18" s="40"/>
      <c r="H18" s="40"/>
      <c r="I18" s="74"/>
      <c r="J18" s="40"/>
      <c r="K18" s="40"/>
      <c r="L18" s="40"/>
      <c r="M18" s="40"/>
      <c r="N18" s="40"/>
      <c r="O18" s="40"/>
      <c r="P18" s="74"/>
      <c r="Q18" s="40"/>
      <c r="R18" s="40"/>
      <c r="S18" s="40"/>
      <c r="T18" s="40"/>
      <c r="U18" s="40"/>
      <c r="V18" s="40"/>
      <c r="W18" s="74"/>
      <c r="X18" s="40"/>
      <c r="Y18" s="40"/>
      <c r="Z18" s="40"/>
      <c r="AA18" s="40"/>
      <c r="AB18" s="40"/>
      <c r="AC18" s="40"/>
      <c r="AD18" s="74"/>
      <c r="AE18" s="40"/>
      <c r="AF18" s="40"/>
      <c r="AG18" s="40"/>
      <c r="AH18" s="40"/>
      <c r="AI18" s="50"/>
    </row>
    <row r="19" spans="2:35" ht="15.75" thickBot="1">
      <c r="B19" s="112" t="s">
        <v>24</v>
      </c>
      <c r="C19" s="113"/>
      <c r="D19" s="67">
        <f>SUM(D15:D18)</f>
        <v>13275</v>
      </c>
      <c r="E19" s="111"/>
      <c r="F19" s="42"/>
      <c r="G19" s="42"/>
      <c r="H19" s="42"/>
      <c r="I19" s="75"/>
      <c r="J19" s="42"/>
      <c r="K19" s="42"/>
      <c r="L19" s="42"/>
      <c r="M19" s="42"/>
      <c r="N19" s="42"/>
      <c r="O19" s="42"/>
      <c r="P19" s="75"/>
      <c r="Q19" s="42"/>
      <c r="R19" s="42"/>
      <c r="S19" s="42"/>
      <c r="T19" s="42"/>
      <c r="U19" s="42"/>
      <c r="V19" s="42"/>
      <c r="W19" s="75"/>
      <c r="X19" s="42"/>
      <c r="Y19" s="42"/>
      <c r="Z19" s="42"/>
      <c r="AA19" s="42"/>
      <c r="AB19" s="42"/>
      <c r="AC19" s="42"/>
      <c r="AD19" s="75"/>
      <c r="AE19" s="42"/>
      <c r="AF19" s="42"/>
      <c r="AG19" s="42"/>
      <c r="AH19" s="42"/>
      <c r="AI19" s="51"/>
    </row>
    <row r="21" spans="2:35" ht="15.75" thickBot="1">
      <c r="B21" s="38"/>
      <c r="C21" s="48" t="s">
        <v>31</v>
      </c>
      <c r="E21" s="38" t="s">
        <v>21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2:35" ht="15.75" thickBot="1">
      <c r="B22" s="45" t="s">
        <v>3</v>
      </c>
      <c r="C22" s="109" t="s">
        <v>4</v>
      </c>
      <c r="D22" s="106" t="s">
        <v>22</v>
      </c>
      <c r="E22" s="110">
        <v>1</v>
      </c>
      <c r="F22" s="46">
        <v>2</v>
      </c>
      <c r="G22" s="46">
        <v>3</v>
      </c>
      <c r="H22" s="46">
        <v>4</v>
      </c>
      <c r="I22" s="72">
        <v>5</v>
      </c>
      <c r="J22" s="46">
        <v>6</v>
      </c>
      <c r="K22" s="46">
        <v>7</v>
      </c>
      <c r="L22" s="46">
        <v>8</v>
      </c>
      <c r="M22" s="46">
        <v>9</v>
      </c>
      <c r="N22" s="46">
        <v>10</v>
      </c>
      <c r="O22" s="46">
        <v>11</v>
      </c>
      <c r="P22" s="72">
        <v>12</v>
      </c>
      <c r="Q22" s="46">
        <v>13</v>
      </c>
      <c r="R22" s="46">
        <v>14</v>
      </c>
      <c r="S22" s="46">
        <v>15</v>
      </c>
      <c r="T22" s="46">
        <v>16</v>
      </c>
      <c r="U22" s="46">
        <v>17</v>
      </c>
      <c r="V22" s="46">
        <v>18</v>
      </c>
      <c r="W22" s="72">
        <v>19</v>
      </c>
      <c r="X22" s="46">
        <v>20</v>
      </c>
      <c r="Y22" s="46">
        <v>21</v>
      </c>
      <c r="Z22" s="46">
        <v>22</v>
      </c>
      <c r="AA22" s="46">
        <v>23</v>
      </c>
      <c r="AB22" s="46">
        <v>24</v>
      </c>
      <c r="AC22" s="46">
        <v>25</v>
      </c>
      <c r="AD22" s="72">
        <v>26</v>
      </c>
      <c r="AE22" s="46">
        <v>27</v>
      </c>
      <c r="AF22" s="46">
        <v>28</v>
      </c>
      <c r="AG22" s="46">
        <v>29</v>
      </c>
      <c r="AH22" s="46">
        <v>30</v>
      </c>
      <c r="AI22" s="47">
        <v>31</v>
      </c>
    </row>
    <row r="23" spans="2:35">
      <c r="B23" s="43">
        <v>1</v>
      </c>
      <c r="C23" s="64" t="s">
        <v>11</v>
      </c>
      <c r="D23" s="86">
        <v>3157</v>
      </c>
      <c r="E23" s="89"/>
      <c r="F23" s="39"/>
      <c r="G23" s="39"/>
      <c r="H23" s="39"/>
      <c r="I23" s="73"/>
      <c r="J23" s="39"/>
      <c r="K23" s="39"/>
      <c r="L23" s="39"/>
      <c r="M23" s="39"/>
      <c r="N23" s="39"/>
      <c r="O23" s="39"/>
      <c r="P23" s="73"/>
      <c r="Q23" s="39"/>
      <c r="R23" s="39"/>
      <c r="S23" s="39"/>
      <c r="T23" s="39"/>
      <c r="U23" s="39"/>
      <c r="V23" s="39"/>
      <c r="W23" s="73"/>
      <c r="X23" s="39"/>
      <c r="Y23" s="39"/>
      <c r="Z23" s="39"/>
      <c r="AA23" s="39"/>
      <c r="AB23" s="39"/>
      <c r="AC23" s="39"/>
      <c r="AD23" s="73"/>
      <c r="AE23" s="39"/>
      <c r="AF23" s="39"/>
      <c r="AG23" s="39"/>
      <c r="AH23" s="39"/>
      <c r="AI23" s="44"/>
    </row>
    <row r="24" spans="2:35">
      <c r="B24" s="43">
        <v>2</v>
      </c>
      <c r="C24" s="64" t="s">
        <v>14</v>
      </c>
      <c r="D24" s="87">
        <v>2976</v>
      </c>
      <c r="E24" s="89"/>
      <c r="F24" s="39"/>
      <c r="G24" s="39"/>
      <c r="H24" s="39"/>
      <c r="I24" s="73"/>
      <c r="J24" s="39"/>
      <c r="K24" s="39"/>
      <c r="L24" s="39"/>
      <c r="M24" s="39"/>
      <c r="N24" s="39"/>
      <c r="O24" s="39"/>
      <c r="P24" s="73"/>
      <c r="Q24" s="39"/>
      <c r="R24" s="39"/>
      <c r="S24" s="39"/>
      <c r="T24" s="39"/>
      <c r="U24" s="39"/>
      <c r="V24" s="39"/>
      <c r="W24" s="73"/>
      <c r="X24" s="39"/>
      <c r="Y24" s="39"/>
      <c r="Z24" s="39"/>
      <c r="AA24" s="39"/>
      <c r="AB24" s="39"/>
      <c r="AC24" s="39"/>
      <c r="AD24" s="73"/>
      <c r="AE24" s="39"/>
      <c r="AF24" s="39"/>
      <c r="AG24" s="39"/>
      <c r="AH24" s="39"/>
      <c r="AI24" s="44"/>
    </row>
    <row r="25" spans="2:35">
      <c r="B25" s="43">
        <v>3</v>
      </c>
      <c r="C25" s="64" t="s">
        <v>23</v>
      </c>
      <c r="D25" s="87">
        <v>3694</v>
      </c>
      <c r="E25" s="89"/>
      <c r="F25" s="39"/>
      <c r="G25" s="39"/>
      <c r="H25" s="39"/>
      <c r="I25" s="73"/>
      <c r="J25" s="39"/>
      <c r="K25" s="39"/>
      <c r="L25" s="39"/>
      <c r="M25" s="39"/>
      <c r="N25" s="39"/>
      <c r="O25" s="39"/>
      <c r="P25" s="73"/>
      <c r="Q25" s="39"/>
      <c r="R25" s="39"/>
      <c r="S25" s="39"/>
      <c r="T25" s="39"/>
      <c r="U25" s="39"/>
      <c r="V25" s="39"/>
      <c r="W25" s="73"/>
      <c r="X25" s="39"/>
      <c r="Y25" s="39"/>
      <c r="Z25" s="39"/>
      <c r="AA25" s="39"/>
      <c r="AB25" s="39"/>
      <c r="AC25" s="39"/>
      <c r="AD25" s="73"/>
      <c r="AE25" s="39"/>
      <c r="AF25" s="39"/>
      <c r="AG25" s="39"/>
      <c r="AH25" s="39"/>
      <c r="AI25" s="44"/>
    </row>
    <row r="26" spans="2:35" ht="15.75" thickBot="1">
      <c r="B26" s="49">
        <v>4</v>
      </c>
      <c r="C26" s="65" t="s">
        <v>25</v>
      </c>
      <c r="D26" s="88">
        <v>4183</v>
      </c>
      <c r="E26" s="108"/>
      <c r="F26" s="40"/>
      <c r="G26" s="40"/>
      <c r="H26" s="40"/>
      <c r="I26" s="74"/>
      <c r="J26" s="40"/>
      <c r="K26" s="40"/>
      <c r="L26" s="40"/>
      <c r="M26" s="40"/>
      <c r="N26" s="40"/>
      <c r="O26" s="40"/>
      <c r="P26" s="74"/>
      <c r="Q26" s="40"/>
      <c r="R26" s="40"/>
      <c r="S26" s="40"/>
      <c r="T26" s="40"/>
      <c r="U26" s="40"/>
      <c r="V26" s="40"/>
      <c r="W26" s="74"/>
      <c r="X26" s="40"/>
      <c r="Y26" s="40"/>
      <c r="Z26" s="40"/>
      <c r="AA26" s="40"/>
      <c r="AB26" s="40"/>
      <c r="AC26" s="40"/>
      <c r="AD26" s="74"/>
      <c r="AE26" s="40"/>
      <c r="AF26" s="40"/>
      <c r="AG26" s="40"/>
      <c r="AH26" s="40"/>
      <c r="AI26" s="50"/>
    </row>
    <row r="27" spans="2:35" ht="15.75" thickBot="1">
      <c r="B27" s="112" t="s">
        <v>24</v>
      </c>
      <c r="C27" s="113"/>
      <c r="D27" s="67">
        <f>SUM(D23:D26)</f>
        <v>14010</v>
      </c>
      <c r="E27" s="111"/>
      <c r="F27" s="42"/>
      <c r="G27" s="42"/>
      <c r="H27" s="42"/>
      <c r="I27" s="75"/>
      <c r="J27" s="42"/>
      <c r="K27" s="42"/>
      <c r="L27" s="42"/>
      <c r="M27" s="42"/>
      <c r="N27" s="42"/>
      <c r="O27" s="42"/>
      <c r="P27" s="75"/>
      <c r="Q27" s="42"/>
      <c r="R27" s="42"/>
      <c r="S27" s="42"/>
      <c r="T27" s="42"/>
      <c r="U27" s="42"/>
      <c r="V27" s="42"/>
      <c r="W27" s="75"/>
      <c r="X27" s="42"/>
      <c r="Y27" s="42"/>
      <c r="Z27" s="42"/>
      <c r="AA27" s="42"/>
      <c r="AB27" s="42"/>
      <c r="AC27" s="42"/>
      <c r="AD27" s="75"/>
      <c r="AE27" s="42"/>
      <c r="AF27" s="42"/>
      <c r="AG27" s="42"/>
      <c r="AH27" s="42"/>
      <c r="AI27" s="51"/>
    </row>
  </sheetData>
  <mergeCells count="3">
    <mergeCell ref="B27:C27"/>
    <mergeCell ref="B19:C19"/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lampiran</vt:lpstr>
      <vt:lpstr>lap.pencapaian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2015-10-14T17:36:10Z</dcterms:created>
  <dcterms:modified xsi:type="dcterms:W3CDTF">2017-01-11T00:47:30Z</dcterms:modified>
</cp:coreProperties>
</file>