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1"/>
  </bookViews>
  <sheets>
    <sheet name="Bukber16" sheetId="1" r:id="rId1"/>
    <sheet name="BAGI SARUNG" sheetId="2" r:id="rId2"/>
  </sheets>
  <definedNames>
    <definedName name="_xlnm._FilterDatabase" localSheetId="0" hidden="1">Bukber16!$A$1:$Q$16</definedName>
  </definedNames>
  <calcPr calcId="145621"/>
</workbook>
</file>

<file path=xl/calcChain.xml><?xml version="1.0" encoding="utf-8"?>
<calcChain xmlns="http://schemas.openxmlformats.org/spreadsheetml/2006/main">
  <c r="M16" i="1" l="1"/>
  <c r="G16" i="1"/>
  <c r="H16" i="1"/>
  <c r="I16" i="1"/>
  <c r="P16" i="1"/>
  <c r="L16" i="1"/>
  <c r="N16" i="1"/>
  <c r="O12" i="1"/>
  <c r="O6" i="1"/>
  <c r="O2" i="1"/>
  <c r="K12" i="1"/>
  <c r="Q12" i="1" s="1"/>
  <c r="K6" i="1"/>
  <c r="Q6" i="1" s="1"/>
  <c r="K2" i="1"/>
  <c r="Q2" i="1" s="1"/>
  <c r="Q16" i="1" l="1"/>
  <c r="K16" i="1"/>
  <c r="O16" i="1"/>
  <c r="E34" i="2"/>
  <c r="D34" i="2"/>
  <c r="F34" i="2" l="1"/>
</calcChain>
</file>

<file path=xl/sharedStrings.xml><?xml version="1.0" encoding="utf-8"?>
<sst xmlns="http://schemas.openxmlformats.org/spreadsheetml/2006/main" count="231" uniqueCount="118">
  <si>
    <t>NO</t>
  </si>
  <si>
    <t>CAB</t>
  </si>
  <si>
    <t>AREA</t>
  </si>
  <si>
    <t>TGL LPAP</t>
  </si>
  <si>
    <t>TGL PELAKSANAAN</t>
  </si>
  <si>
    <t>KELOMPOK PSK</t>
  </si>
  <si>
    <t>EST JML PSK</t>
  </si>
  <si>
    <t>PANITIA</t>
  </si>
  <si>
    <t>NAMA TEMPAT</t>
  </si>
  <si>
    <t>MAKAN</t>
  </si>
  <si>
    <t>UNDANGAN</t>
  </si>
  <si>
    <t>SPANDUK</t>
  </si>
  <si>
    <t>DLL ( utk beli gimick)</t>
  </si>
  <si>
    <t>TTL BIAYA</t>
  </si>
  <si>
    <t>FORM RENCANA PEMBAGIAN SARUNG 2016</t>
  </si>
  <si>
    <t>NAMA PASAR</t>
  </si>
  <si>
    <t>ALAMAT</t>
  </si>
  <si>
    <t>ESTIMASI JML TK/KIOS YG DIBAGI</t>
  </si>
  <si>
    <t>ESTIMASI JML PSK YG DIBAGI</t>
  </si>
  <si>
    <t>RENC TGL PEMBAGIAN</t>
  </si>
  <si>
    <t>TGR</t>
  </si>
  <si>
    <t>KETERANGAN</t>
  </si>
  <si>
    <t>G. TOTAL</t>
  </si>
  <si>
    <t>JATAKE - JATIUWUNG</t>
  </si>
  <si>
    <t>ACARA BUKBER</t>
  </si>
  <si>
    <t>PS. BABAKAN &amp; PS. BARU</t>
  </si>
  <si>
    <t>PS. ANYAR &amp; PS. LAMA</t>
  </si>
  <si>
    <t>PKL. 01.00 - 06.00</t>
  </si>
  <si>
    <t xml:space="preserve">JL. KI SEMAUN. </t>
  </si>
  <si>
    <t>JL. PERINTIS KEMERDEKAAN</t>
  </si>
  <si>
    <t>JL. BENTENG BETAWI</t>
  </si>
  <si>
    <t>BUKBER DI RM. PONDOK SELERA 1</t>
  </si>
  <si>
    <t>JL. A. DAMYATI NO. 11 TGR</t>
  </si>
  <si>
    <t>PKL. 07.00 - 15.00</t>
  </si>
  <si>
    <t>PS. JATIBARU</t>
  </si>
  <si>
    <t>JL. H. KHAERUDIN</t>
  </si>
  <si>
    <t>PS. MALABAR &amp; PS. BAYAM</t>
  </si>
  <si>
    <t>JL. MALABAR PERUMNAS I</t>
  </si>
  <si>
    <t>JL. BERINGIN RAYA. PERUM 1</t>
  </si>
  <si>
    <t>PS. BANDENG &amp; PS. PASIFIK</t>
  </si>
  <si>
    <t>PS. LAMA</t>
  </si>
  <si>
    <t>JL. A. YANI. SUKA ASIH</t>
  </si>
  <si>
    <t>PKL. 05.00 - 09.00</t>
  </si>
  <si>
    <t xml:space="preserve">BUKBER DI RM. AMPERA </t>
  </si>
  <si>
    <t>JL. HOS COKROAMINOTO</t>
  </si>
  <si>
    <t>BUKBER DI RM. KEDAI SUNDA</t>
  </si>
  <si>
    <t xml:space="preserve">JL. RAYA RE MARTADINATA NO. 86 </t>
  </si>
  <si>
    <t>PS. CILEDUG &amp; PS. SARASWATI</t>
  </si>
  <si>
    <t>PS. LEMBANG</t>
  </si>
  <si>
    <t>JL.RADEN FATTAH</t>
  </si>
  <si>
    <t>PS. BENGKOK</t>
  </si>
  <si>
    <t>JL. KH. MAS MANSYUR</t>
  </si>
  <si>
    <t>JL. PONDOK AREN RAYA</t>
  </si>
  <si>
    <t>PASAR JOMBANG</t>
  </si>
  <si>
    <t>PASAR PERTAMINA</t>
  </si>
  <si>
    <t>PS. PAMULANG &amp; RENI JAYA</t>
  </si>
  <si>
    <t>JL. DEWI SARTIKA</t>
  </si>
  <si>
    <t>JL. RAYA JOMBANG</t>
  </si>
  <si>
    <t>JL. WR. SUPRTAMAN</t>
  </si>
  <si>
    <t>JL. RAYA PAMULANG</t>
  </si>
  <si>
    <t>PASAR CIPUTAT&amp; PS.CIMANGGIS</t>
  </si>
  <si>
    <t>PS. SERPONG &amp; PS. BSD</t>
  </si>
  <si>
    <t>JL. RAYA SERPONG</t>
  </si>
  <si>
    <t>JL. RAYA PONDOK AREN</t>
  </si>
  <si>
    <t>PS. LEGOK</t>
  </si>
  <si>
    <t>JL. RAYA LEGOK</t>
  </si>
  <si>
    <t>JL. RAYA SEPATAN</t>
  </si>
  <si>
    <t>JL. RAYA SERANG</t>
  </si>
  <si>
    <t>PS. KUTABUMI</t>
  </si>
  <si>
    <t>JL. RAYA KUTABUMI</t>
  </si>
  <si>
    <t>PS. SINPASA. PS KELAPA DUA, PS DELAPAN</t>
  </si>
  <si>
    <t>GADING SERPONG BOULEVARD</t>
  </si>
  <si>
    <t>PS. SEPATAN &amp; PS. KRONJO</t>
  </si>
  <si>
    <t>PS.JATIUWUNG &amp; PS. REGENCY</t>
  </si>
  <si>
    <t>PS. KRESEK DAN PS. CEPLAK</t>
  </si>
  <si>
    <t>JL.. RAYA KRESEK</t>
  </si>
  <si>
    <t>PS. PORIS &amp; PS. KEBON BESAR</t>
  </si>
  <si>
    <t xml:space="preserve">PS. CEGER </t>
  </si>
  <si>
    <t>PS. GEMBONG &amp; PS. CIKUPA</t>
  </si>
  <si>
    <t xml:space="preserve">PS. ARINDA &amp; PS. SIPON </t>
  </si>
  <si>
    <t>PS. RUBUH</t>
  </si>
  <si>
    <t>JL. KH AHMAD DAHLAN</t>
  </si>
  <si>
    <t>PSK PS BABAKAN</t>
  </si>
  <si>
    <t>PSK PS ANYAR</t>
  </si>
  <si>
    <t>PSK PS BARU</t>
  </si>
  <si>
    <t>PERSON KSP</t>
  </si>
  <si>
    <t>PSK. PS LEMBANG</t>
  </si>
  <si>
    <t>PSK. PS JOMBANG</t>
  </si>
  <si>
    <t>PSK. PS SARASWATI</t>
  </si>
  <si>
    <t>RM. PONDOK SELERA 1</t>
  </si>
  <si>
    <t>RM. AMPERA</t>
  </si>
  <si>
    <t>BAYAR USTAD</t>
  </si>
  <si>
    <t>TANGERANG</t>
  </si>
  <si>
    <t>PSK PS CIPUTAT</t>
  </si>
  <si>
    <t>PSK PS  CIMANGGIS</t>
  </si>
  <si>
    <t>PSK PS PAMULANG</t>
  </si>
  <si>
    <t>PSK PS SERPONG</t>
  </si>
  <si>
    <t>RM. KEDAI SUNDA</t>
  </si>
  <si>
    <t>(ORIENTAL TRADISIONAL</t>
  </si>
  <si>
    <t>(SEA FOOD TRADISIONAL</t>
  </si>
  <si>
    <t xml:space="preserve">RESTAURANT) </t>
  </si>
  <si>
    <t>SAMPLE NDC 130 GR</t>
  </si>
  <si>
    <t>G. T O T A L</t>
  </si>
  <si>
    <t>JL.RE MARTADINATA</t>
  </si>
  <si>
    <t>RESTAURANT) JL. A. DIMYATI</t>
  </si>
  <si>
    <t>hari</t>
  </si>
  <si>
    <t>week</t>
  </si>
  <si>
    <t>rabu</t>
  </si>
  <si>
    <t>kamis</t>
  </si>
  <si>
    <t>jumat</t>
  </si>
  <si>
    <t>sabtu</t>
  </si>
  <si>
    <t>senin</t>
  </si>
  <si>
    <t>selasa</t>
  </si>
  <si>
    <t>week 1</t>
  </si>
  <si>
    <t>week 2</t>
  </si>
  <si>
    <t>week 3</t>
  </si>
  <si>
    <t>week 4</t>
  </si>
  <si>
    <t>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</si>
</sst>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.##0.0000_);_(* \(#.##0.0000\);_(* &quot;-&quot;??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  <family val="2"/>
    </font>
    <font>
      <sz val="10"/>
      <name val="Arial"/>
    </font>
    <font>
      <sz val="11"/>
      <color rgb="FF000000"/>
      <name val="Calibri"/>
      <charset val="1"/>
    </font>
    <font>
      <sz val="11"/>
      <name val="Calibri"/>
      <family val="2"/>
    </font>
    <font>
      <sz val="11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>
      <alignment vertical="top"/>
      <protection locked="0"/>
    </xf>
    <xf numFmtId="0" fontId="1" fillId="0" borderId="0"/>
    <xf numFmtId="0" fontId="5" fillId="0" borderId="0"/>
    <xf numFmtId="0" fontId="6" fillId="0" borderId="0">
      <protection locked="0"/>
    </xf>
    <xf numFmtId="0" fontId="7" fillId="0" borderId="0">
      <protection locked="0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protection locked="0"/>
    </xf>
    <xf numFmtId="0" fontId="6" fillId="0" borderId="0"/>
    <xf numFmtId="41" fontId="2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0" fillId="0" borderId="0" xfId="11" applyFont="1"/>
    <xf numFmtId="0" fontId="6" fillId="0" borderId="0" xfId="11"/>
    <xf numFmtId="0" fontId="6" fillId="0" borderId="0" xfId="11" applyFill="1"/>
    <xf numFmtId="0" fontId="2" fillId="0" borderId="1" xfId="11" applyFont="1" applyBorder="1"/>
    <xf numFmtId="0" fontId="11" fillId="0" borderId="1" xfId="5" applyFont="1" applyFill="1" applyBorder="1" applyAlignment="1">
      <alignment horizontal="left"/>
    </xf>
    <xf numFmtId="0" fontId="2" fillId="0" borderId="1" xfId="11" applyFont="1" applyBorder="1" applyAlignment="1">
      <alignment horizontal="right"/>
    </xf>
    <xf numFmtId="0" fontId="2" fillId="0" borderId="1" xfId="11" applyFont="1" applyFill="1" applyBorder="1" applyAlignment="1">
      <alignment horizontal="right"/>
    </xf>
    <xf numFmtId="0" fontId="8" fillId="0" borderId="1" xfId="5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8" fillId="0" borderId="1" xfId="5" applyFont="1" applyBorder="1"/>
    <xf numFmtId="0" fontId="8" fillId="0" borderId="1" xfId="5" applyFont="1" applyFill="1" applyBorder="1"/>
    <xf numFmtId="0" fontId="8" fillId="0" borderId="1" xfId="5" applyFont="1" applyBorder="1" applyAlignment="1">
      <alignment horizontal="right"/>
    </xf>
    <xf numFmtId="164" fontId="11" fillId="0" borderId="1" xfId="5" applyNumberFormat="1" applyFont="1" applyFill="1" applyBorder="1"/>
    <xf numFmtId="0" fontId="0" fillId="0" borderId="0" xfId="0" applyFill="1"/>
    <xf numFmtId="0" fontId="0" fillId="0" borderId="1" xfId="11" applyFont="1" applyBorder="1"/>
    <xf numFmtId="0" fontId="12" fillId="0" borderId="1" xfId="11" applyFont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2" xfId="11" applyFont="1" applyBorder="1"/>
    <xf numFmtId="0" fontId="11" fillId="0" borderId="2" xfId="0" applyFont="1" applyFill="1" applyBorder="1"/>
    <xf numFmtId="164" fontId="11" fillId="0" borderId="2" xfId="5" applyNumberFormat="1" applyFont="1" applyFill="1" applyBorder="1"/>
    <xf numFmtId="0" fontId="10" fillId="0" borderId="6" xfId="0" applyFont="1" applyBorder="1"/>
    <xf numFmtId="0" fontId="0" fillId="0" borderId="1" xfId="11" applyFont="1" applyFill="1" applyBorder="1"/>
    <xf numFmtId="0" fontId="5" fillId="0" borderId="1" xfId="11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center"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32" xfId="1" applyNumberFormat="1" applyFont="1" applyBorder="1" applyAlignment="1">
      <alignment horizontal="center" vertical="center"/>
    </xf>
    <xf numFmtId="0" fontId="13" fillId="0" borderId="0" xfId="0" applyFont="1"/>
    <xf numFmtId="0" fontId="13" fillId="0" borderId="19" xfId="0" applyFont="1" applyBorder="1"/>
    <xf numFmtId="0" fontId="13" fillId="0" borderId="1" xfId="0" applyFont="1" applyBorder="1"/>
    <xf numFmtId="0" fontId="13" fillId="2" borderId="1" xfId="0" applyFont="1" applyFill="1" applyBorder="1"/>
    <xf numFmtId="0" fontId="3" fillId="2" borderId="1" xfId="0" applyFont="1" applyFill="1" applyBorder="1"/>
    <xf numFmtId="0" fontId="13" fillId="0" borderId="10" xfId="0" applyFont="1" applyBorder="1" applyAlignment="1">
      <alignment horizontal="center" vertical="center"/>
    </xf>
    <xf numFmtId="165" fontId="13" fillId="2" borderId="1" xfId="1" applyNumberFormat="1" applyFont="1" applyFill="1" applyBorder="1"/>
    <xf numFmtId="165" fontId="13" fillId="2" borderId="11" xfId="1" applyNumberFormat="1" applyFont="1" applyFill="1" applyBorder="1"/>
    <xf numFmtId="165" fontId="13" fillId="2" borderId="12" xfId="1" applyNumberFormat="1" applyFont="1" applyFill="1" applyBorder="1"/>
    <xf numFmtId="165" fontId="13" fillId="2" borderId="23" xfId="1" applyNumberFormat="1" applyFont="1" applyFill="1" applyBorder="1"/>
    <xf numFmtId="166" fontId="3" fillId="2" borderId="1" xfId="0" applyNumberFormat="1" applyFont="1" applyFill="1" applyBorder="1"/>
    <xf numFmtId="0" fontId="13" fillId="0" borderId="1" xfId="0" applyFont="1" applyFill="1" applyBorder="1"/>
    <xf numFmtId="0" fontId="13" fillId="2" borderId="2" xfId="0" applyFont="1" applyFill="1" applyBorder="1"/>
    <xf numFmtId="0" fontId="13" fillId="0" borderId="2" xfId="0" applyFont="1" applyBorder="1"/>
    <xf numFmtId="0" fontId="3" fillId="0" borderId="24" xfId="0" applyFont="1" applyBorder="1"/>
    <xf numFmtId="0" fontId="3" fillId="0" borderId="25" xfId="0" applyFont="1" applyFill="1" applyBorder="1"/>
    <xf numFmtId="0" fontId="3" fillId="2" borderId="15" xfId="0" applyFont="1" applyFill="1" applyBorder="1"/>
    <xf numFmtId="0" fontId="3" fillId="2" borderId="14" xfId="0" applyFont="1" applyFill="1" applyBorder="1"/>
    <xf numFmtId="0" fontId="3" fillId="2" borderId="6" xfId="0" applyFont="1" applyFill="1" applyBorder="1"/>
    <xf numFmtId="0" fontId="13" fillId="2" borderId="6" xfId="0" applyFont="1" applyFill="1" applyBorder="1"/>
    <xf numFmtId="165" fontId="3" fillId="2" borderId="6" xfId="1" applyNumberFormat="1" applyFont="1" applyFill="1" applyBorder="1"/>
    <xf numFmtId="165" fontId="3" fillId="2" borderId="15" xfId="1" applyNumberFormat="1" applyFont="1" applyFill="1" applyBorder="1"/>
    <xf numFmtId="165" fontId="3" fillId="2" borderId="26" xfId="1" applyNumberFormat="1" applyFont="1" applyFill="1" applyBorder="1" applyAlignment="1">
      <alignment vertical="center"/>
    </xf>
    <xf numFmtId="165" fontId="3" fillId="2" borderId="14" xfId="1" applyNumberFormat="1" applyFont="1" applyFill="1" applyBorder="1"/>
    <xf numFmtId="0" fontId="3" fillId="0" borderId="0" xfId="0" applyFont="1"/>
    <xf numFmtId="0" fontId="13" fillId="2" borderId="0" xfId="0" applyFont="1" applyFill="1"/>
    <xf numFmtId="41" fontId="13" fillId="0" borderId="0" xfId="12" applyFont="1"/>
    <xf numFmtId="165" fontId="13" fillId="0" borderId="0" xfId="1" applyNumberFormat="1" applyFont="1"/>
    <xf numFmtId="41" fontId="13" fillId="0" borderId="0" xfId="0" applyNumberFormat="1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5" fontId="13" fillId="2" borderId="2" xfId="0" applyNumberFormat="1" applyFont="1" applyFill="1" applyBorder="1" applyAlignment="1">
      <alignment horizontal="center" vertical="center"/>
    </xf>
    <xf numFmtId="15" fontId="13" fillId="2" borderId="9" xfId="0" applyNumberFormat="1" applyFont="1" applyFill="1" applyBorder="1" applyAlignment="1">
      <alignment horizontal="center" vertical="center"/>
    </xf>
    <xf numFmtId="15" fontId="13" fillId="2" borderId="10" xfId="0" applyNumberFormat="1" applyFont="1" applyFill="1" applyBorder="1" applyAlignment="1">
      <alignment horizontal="center" vertical="center"/>
    </xf>
    <xf numFmtId="165" fontId="13" fillId="2" borderId="33" xfId="1" applyNumberFormat="1" applyFont="1" applyFill="1" applyBorder="1" applyAlignment="1">
      <alignment horizontal="center" vertical="center"/>
    </xf>
    <xf numFmtId="165" fontId="13" fillId="2" borderId="34" xfId="1" applyNumberFormat="1" applyFont="1" applyFill="1" applyBorder="1" applyAlignment="1">
      <alignment horizontal="center" vertical="center"/>
    </xf>
    <xf numFmtId="165" fontId="13" fillId="2" borderId="35" xfId="1" applyNumberFormat="1" applyFont="1" applyFill="1" applyBorder="1" applyAlignment="1">
      <alignment horizontal="center" vertical="center"/>
    </xf>
    <xf numFmtId="165" fontId="13" fillId="2" borderId="2" xfId="1" applyNumberFormat="1" applyFont="1" applyFill="1" applyBorder="1" applyAlignment="1">
      <alignment horizontal="center" vertical="center"/>
    </xf>
    <xf numFmtId="165" fontId="13" fillId="2" borderId="9" xfId="1" applyNumberFormat="1" applyFont="1" applyFill="1" applyBorder="1" applyAlignment="1">
      <alignment horizontal="center" vertical="center"/>
    </xf>
    <xf numFmtId="165" fontId="13" fillId="2" borderId="10" xfId="1" applyNumberFormat="1" applyFont="1" applyFill="1" applyBorder="1" applyAlignment="1">
      <alignment horizontal="center" vertical="center"/>
    </xf>
    <xf numFmtId="165" fontId="13" fillId="2" borderId="27" xfId="1" applyNumberFormat="1" applyFont="1" applyFill="1" applyBorder="1" applyAlignment="1">
      <alignment horizontal="center" vertical="center"/>
    </xf>
    <xf numFmtId="165" fontId="13" fillId="2" borderId="28" xfId="1" applyNumberFormat="1" applyFont="1" applyFill="1" applyBorder="1" applyAlignment="1">
      <alignment horizontal="center" vertical="center"/>
    </xf>
    <xf numFmtId="165" fontId="13" fillId="2" borderId="13" xfId="1" applyNumberFormat="1" applyFont="1" applyFill="1" applyBorder="1" applyAlignment="1">
      <alignment horizontal="center" vertical="center"/>
    </xf>
    <xf numFmtId="165" fontId="13" fillId="2" borderId="2" xfId="1" applyNumberFormat="1" applyFont="1" applyFill="1" applyBorder="1" applyAlignment="1">
      <alignment vertical="center"/>
    </xf>
    <xf numFmtId="165" fontId="13" fillId="2" borderId="9" xfId="1" applyNumberFormat="1" applyFont="1" applyFill="1" applyBorder="1" applyAlignment="1">
      <alignment vertical="center"/>
    </xf>
    <xf numFmtId="165" fontId="13" fillId="2" borderId="10" xfId="1" applyNumberFormat="1" applyFont="1" applyFill="1" applyBorder="1" applyAlignment="1">
      <alignment vertical="center"/>
    </xf>
    <xf numFmtId="165" fontId="13" fillId="2" borderId="29" xfId="1" applyNumberFormat="1" applyFont="1" applyFill="1" applyBorder="1" applyAlignment="1">
      <alignment horizontal="center" vertical="center"/>
    </xf>
    <xf numFmtId="165" fontId="13" fillId="2" borderId="30" xfId="1" applyNumberFormat="1" applyFont="1" applyFill="1" applyBorder="1" applyAlignment="1">
      <alignment horizontal="center" vertical="center"/>
    </xf>
    <xf numFmtId="165" fontId="13" fillId="2" borderId="31" xfId="1" applyNumberFormat="1" applyFont="1" applyFill="1" applyBorder="1" applyAlignment="1">
      <alignment horizontal="center" vertical="center"/>
    </xf>
    <xf numFmtId="165" fontId="13" fillId="2" borderId="20" xfId="1" applyNumberFormat="1" applyFont="1" applyFill="1" applyBorder="1" applyAlignment="1">
      <alignment horizontal="center" vertical="center"/>
    </xf>
    <xf numFmtId="165" fontId="13" fillId="2" borderId="21" xfId="1" applyNumberFormat="1" applyFont="1" applyFill="1" applyBorder="1" applyAlignment="1">
      <alignment horizontal="center" vertical="center"/>
    </xf>
    <xf numFmtId="165" fontId="13" fillId="2" borderId="22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13">
    <cellStyle name="Comma" xfId="1" builtinId="3"/>
    <cellStyle name="Comma [0]" xfId="12" builtinId="6"/>
    <cellStyle name="Comma 2" xfId="2"/>
    <cellStyle name="Comma 2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3 2" xfId="9"/>
    <cellStyle name="Normal 3 3" xfId="10"/>
    <cellStyle name="Normal 6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E1" zoomScale="90" zoomScaleNormal="90" workbookViewId="0">
      <selection activeCell="H19" sqref="H19"/>
    </sheetView>
  </sheetViews>
  <sheetFormatPr defaultRowHeight="15.75"/>
  <cols>
    <col min="1" max="1" width="4.140625" style="35" bestFit="1" customWidth="1"/>
    <col min="2" max="2" width="5" style="35" bestFit="1" customWidth="1"/>
    <col min="3" max="3" width="14.85546875" style="35" bestFit="1" customWidth="1"/>
    <col min="4" max="4" width="10.140625" style="35" bestFit="1" customWidth="1"/>
    <col min="5" max="5" width="14.140625" style="60" customWidth="1"/>
    <col min="6" max="6" width="28.140625" style="35" customWidth="1"/>
    <col min="7" max="7" width="10.140625" style="35" customWidth="1"/>
    <col min="8" max="8" width="7.85546875" style="35" customWidth="1"/>
    <col min="9" max="9" width="9" style="35" customWidth="1"/>
    <col min="10" max="10" width="32.140625" style="35" customWidth="1"/>
    <col min="11" max="11" width="13" style="62" customWidth="1"/>
    <col min="12" max="12" width="13.7109375" style="62" customWidth="1"/>
    <col min="13" max="13" width="12.5703125" style="62" customWidth="1"/>
    <col min="14" max="14" width="11.140625" style="62" customWidth="1"/>
    <col min="15" max="15" width="15.7109375" style="62" customWidth="1"/>
    <col min="16" max="16" width="16.7109375" style="62" customWidth="1"/>
    <col min="17" max="17" width="13.5703125" style="62" customWidth="1"/>
    <col min="18" max="18" width="13.7109375" style="35" bestFit="1" customWidth="1"/>
    <col min="19" max="19" width="17.5703125" style="35" bestFit="1" customWidth="1"/>
    <col min="20" max="16384" width="9.140625" style="35"/>
  </cols>
  <sheetData>
    <row r="1" spans="1:17" ht="16.5" thickBot="1">
      <c r="A1" s="27" t="s">
        <v>0</v>
      </c>
      <c r="B1" s="28" t="s">
        <v>1</v>
      </c>
      <c r="C1" s="28" t="s">
        <v>2</v>
      </c>
      <c r="D1" s="29" t="s">
        <v>3</v>
      </c>
      <c r="E1" s="30" t="s">
        <v>4</v>
      </c>
      <c r="F1" s="28" t="s">
        <v>5</v>
      </c>
      <c r="G1" s="28" t="s">
        <v>6</v>
      </c>
      <c r="H1" s="28" t="s">
        <v>7</v>
      </c>
      <c r="I1" s="28" t="s">
        <v>85</v>
      </c>
      <c r="J1" s="28" t="s">
        <v>8</v>
      </c>
      <c r="K1" s="31" t="s">
        <v>9</v>
      </c>
      <c r="L1" s="31" t="s">
        <v>10</v>
      </c>
      <c r="M1" s="34" t="s">
        <v>11</v>
      </c>
      <c r="N1" s="31" t="s">
        <v>91</v>
      </c>
      <c r="O1" s="32" t="s">
        <v>101</v>
      </c>
      <c r="P1" s="32" t="s">
        <v>12</v>
      </c>
      <c r="Q1" s="33" t="s">
        <v>13</v>
      </c>
    </row>
    <row r="2" spans="1:17">
      <c r="A2" s="36">
        <v>1</v>
      </c>
      <c r="B2" s="37" t="s">
        <v>20</v>
      </c>
      <c r="C2" s="37" t="s">
        <v>92</v>
      </c>
      <c r="D2" s="38"/>
      <c r="E2" s="72">
        <v>42531</v>
      </c>
      <c r="F2" s="38" t="s">
        <v>83</v>
      </c>
      <c r="G2" s="64">
        <v>100</v>
      </c>
      <c r="H2" s="66">
        <v>10</v>
      </c>
      <c r="I2" s="66">
        <v>5</v>
      </c>
      <c r="J2" s="39" t="s">
        <v>89</v>
      </c>
      <c r="K2" s="78">
        <f>((G2+H2+I2)*82600)</f>
        <v>9499000</v>
      </c>
      <c r="L2" s="81">
        <v>100000</v>
      </c>
      <c r="M2" s="75">
        <v>160000</v>
      </c>
      <c r="N2" s="87">
        <v>100000</v>
      </c>
      <c r="O2" s="78">
        <f>((G2+H2+I2)*(37620/24))</f>
        <v>180262.5</v>
      </c>
      <c r="P2" s="78">
        <v>300000</v>
      </c>
      <c r="Q2" s="90">
        <f>SUM(K2+L2+M2+N2+O2+P2)</f>
        <v>10339262.5</v>
      </c>
    </row>
    <row r="3" spans="1:17">
      <c r="A3" s="36">
        <v>3</v>
      </c>
      <c r="B3" s="37" t="s">
        <v>20</v>
      </c>
      <c r="C3" s="37"/>
      <c r="D3" s="38"/>
      <c r="E3" s="73"/>
      <c r="F3" s="38" t="s">
        <v>82</v>
      </c>
      <c r="G3" s="64"/>
      <c r="H3" s="67"/>
      <c r="I3" s="67"/>
      <c r="J3" s="38" t="s">
        <v>99</v>
      </c>
      <c r="K3" s="79"/>
      <c r="L3" s="82"/>
      <c r="M3" s="76"/>
      <c r="N3" s="88"/>
      <c r="O3" s="79"/>
      <c r="P3" s="79"/>
      <c r="Q3" s="91"/>
    </row>
    <row r="4" spans="1:17">
      <c r="A4" s="36">
        <v>4</v>
      </c>
      <c r="B4" s="37" t="s">
        <v>20</v>
      </c>
      <c r="C4" s="37"/>
      <c r="D4" s="38"/>
      <c r="E4" s="74"/>
      <c r="F4" s="38" t="s">
        <v>84</v>
      </c>
      <c r="G4" s="65"/>
      <c r="H4" s="68"/>
      <c r="I4" s="68"/>
      <c r="J4" s="38" t="s">
        <v>104</v>
      </c>
      <c r="K4" s="80"/>
      <c r="L4" s="83"/>
      <c r="M4" s="76"/>
      <c r="N4" s="89"/>
      <c r="O4" s="80"/>
      <c r="P4" s="80"/>
      <c r="Q4" s="92"/>
    </row>
    <row r="5" spans="1:17">
      <c r="A5" s="36"/>
      <c r="B5" s="37"/>
      <c r="C5" s="37"/>
      <c r="D5" s="38"/>
      <c r="E5" s="38"/>
      <c r="F5" s="38"/>
      <c r="G5" s="40"/>
      <c r="H5" s="38"/>
      <c r="I5" s="38"/>
      <c r="J5" s="38"/>
      <c r="K5" s="41"/>
      <c r="L5" s="42"/>
      <c r="M5" s="76"/>
      <c r="N5" s="43"/>
      <c r="O5" s="41"/>
      <c r="P5" s="41"/>
      <c r="Q5" s="44"/>
    </row>
    <row r="6" spans="1:17">
      <c r="A6" s="36"/>
      <c r="B6" s="37"/>
      <c r="C6" s="37"/>
      <c r="D6" s="38"/>
      <c r="E6" s="38"/>
      <c r="F6" s="38"/>
      <c r="G6" s="38"/>
      <c r="H6" s="38"/>
      <c r="I6" s="38"/>
      <c r="J6" s="45" t="s">
        <v>90</v>
      </c>
      <c r="K6" s="84">
        <f>((G7+H7+I7)*86600)</f>
        <v>8227000</v>
      </c>
      <c r="L6" s="81">
        <v>80000</v>
      </c>
      <c r="M6" s="76"/>
      <c r="N6" s="87">
        <v>100000</v>
      </c>
      <c r="O6" s="78">
        <f>((G7+H7+I7)*(37620/24))</f>
        <v>148912.5</v>
      </c>
      <c r="P6" s="78">
        <v>300000</v>
      </c>
      <c r="Q6" s="90">
        <f>SUM(K6+L6+N6+O6+P6)</f>
        <v>8855912.5</v>
      </c>
    </row>
    <row r="7" spans="1:17">
      <c r="A7" s="36">
        <v>5</v>
      </c>
      <c r="B7" s="37" t="s">
        <v>20</v>
      </c>
      <c r="C7" s="37" t="s">
        <v>92</v>
      </c>
      <c r="D7" s="38"/>
      <c r="E7" s="72">
        <v>42536</v>
      </c>
      <c r="F7" s="38" t="s">
        <v>86</v>
      </c>
      <c r="G7" s="66">
        <v>80</v>
      </c>
      <c r="H7" s="66">
        <v>10</v>
      </c>
      <c r="I7" s="66">
        <v>5</v>
      </c>
      <c r="J7" s="38" t="s">
        <v>98</v>
      </c>
      <c r="K7" s="85"/>
      <c r="L7" s="82"/>
      <c r="M7" s="76"/>
      <c r="N7" s="88"/>
      <c r="O7" s="79"/>
      <c r="P7" s="79"/>
      <c r="Q7" s="91"/>
    </row>
    <row r="8" spans="1:17">
      <c r="A8" s="36">
        <v>6</v>
      </c>
      <c r="B8" s="37" t="s">
        <v>20</v>
      </c>
      <c r="C8" s="37"/>
      <c r="D8" s="38"/>
      <c r="E8" s="73"/>
      <c r="F8" s="38" t="s">
        <v>88</v>
      </c>
      <c r="G8" s="67"/>
      <c r="H8" s="67"/>
      <c r="I8" s="67"/>
      <c r="J8" s="38" t="s">
        <v>100</v>
      </c>
      <c r="K8" s="85"/>
      <c r="L8" s="82"/>
      <c r="M8" s="76"/>
      <c r="N8" s="88"/>
      <c r="O8" s="79"/>
      <c r="P8" s="79"/>
      <c r="Q8" s="91"/>
    </row>
    <row r="9" spans="1:17">
      <c r="A9" s="36">
        <v>7</v>
      </c>
      <c r="B9" s="37" t="s">
        <v>20</v>
      </c>
      <c r="C9" s="37"/>
      <c r="D9" s="38"/>
      <c r="E9" s="74"/>
      <c r="F9" s="38" t="s">
        <v>87</v>
      </c>
      <c r="G9" s="68"/>
      <c r="H9" s="68"/>
      <c r="I9" s="68"/>
      <c r="J9" s="38" t="s">
        <v>44</v>
      </c>
      <c r="K9" s="86"/>
      <c r="L9" s="83"/>
      <c r="M9" s="76"/>
      <c r="N9" s="89"/>
      <c r="O9" s="80"/>
      <c r="P9" s="80"/>
      <c r="Q9" s="92"/>
    </row>
    <row r="10" spans="1:17">
      <c r="A10" s="36"/>
      <c r="B10" s="46"/>
      <c r="C10" s="37"/>
      <c r="D10" s="38"/>
      <c r="E10" s="38"/>
      <c r="F10" s="38"/>
      <c r="G10" s="38"/>
      <c r="H10" s="38"/>
      <c r="I10" s="38"/>
      <c r="J10" s="38"/>
      <c r="K10" s="41"/>
      <c r="L10" s="42"/>
      <c r="M10" s="76"/>
      <c r="N10" s="43"/>
      <c r="O10" s="41"/>
      <c r="P10" s="41"/>
      <c r="Q10" s="44"/>
    </row>
    <row r="11" spans="1:17">
      <c r="A11" s="36"/>
      <c r="B11" s="46"/>
      <c r="C11" s="37"/>
      <c r="D11" s="38"/>
      <c r="E11" s="38"/>
      <c r="F11" s="38"/>
      <c r="G11" s="47"/>
      <c r="H11" s="38"/>
      <c r="I11" s="38"/>
      <c r="J11" s="38"/>
      <c r="K11" s="41"/>
      <c r="L11" s="42"/>
      <c r="M11" s="76"/>
      <c r="N11" s="43"/>
      <c r="O11" s="41"/>
      <c r="P11" s="41"/>
      <c r="Q11" s="44"/>
    </row>
    <row r="12" spans="1:17">
      <c r="A12" s="36">
        <v>8</v>
      </c>
      <c r="B12" s="46" t="s">
        <v>20</v>
      </c>
      <c r="C12" s="37" t="s">
        <v>92</v>
      </c>
      <c r="D12" s="38"/>
      <c r="E12" s="72">
        <v>42545</v>
      </c>
      <c r="F12" s="38" t="s">
        <v>93</v>
      </c>
      <c r="G12" s="66">
        <v>100</v>
      </c>
      <c r="H12" s="66">
        <v>10</v>
      </c>
      <c r="I12" s="66">
        <v>5</v>
      </c>
      <c r="J12" s="39" t="s">
        <v>97</v>
      </c>
      <c r="K12" s="78">
        <f>((G12+H12+I12)*76800)</f>
        <v>8832000</v>
      </c>
      <c r="L12" s="81">
        <v>100000</v>
      </c>
      <c r="M12" s="76"/>
      <c r="N12" s="87">
        <v>100000</v>
      </c>
      <c r="O12" s="78">
        <f>((G12+H12+I12)*(37620/24))</f>
        <v>180262.5</v>
      </c>
      <c r="P12" s="78">
        <v>300000</v>
      </c>
      <c r="Q12" s="90">
        <f>SUM(K12+L12+N12+O12+P12)</f>
        <v>9512262.5</v>
      </c>
    </row>
    <row r="13" spans="1:17">
      <c r="A13" s="36">
        <v>9</v>
      </c>
      <c r="B13" s="46" t="s">
        <v>20</v>
      </c>
      <c r="C13" s="37"/>
      <c r="D13" s="38"/>
      <c r="E13" s="73"/>
      <c r="F13" s="38" t="s">
        <v>94</v>
      </c>
      <c r="G13" s="67"/>
      <c r="H13" s="67"/>
      <c r="I13" s="67"/>
      <c r="J13" s="38" t="s">
        <v>98</v>
      </c>
      <c r="K13" s="79"/>
      <c r="L13" s="82"/>
      <c r="M13" s="76"/>
      <c r="N13" s="88"/>
      <c r="O13" s="79"/>
      <c r="P13" s="79"/>
      <c r="Q13" s="91"/>
    </row>
    <row r="14" spans="1:17">
      <c r="A14" s="36">
        <v>10</v>
      </c>
      <c r="B14" s="46" t="s">
        <v>20</v>
      </c>
      <c r="C14" s="37"/>
      <c r="D14" s="38"/>
      <c r="E14" s="73"/>
      <c r="F14" s="38" t="s">
        <v>95</v>
      </c>
      <c r="G14" s="67"/>
      <c r="H14" s="67"/>
      <c r="I14" s="67"/>
      <c r="J14" s="47" t="s">
        <v>100</v>
      </c>
      <c r="K14" s="79"/>
      <c r="L14" s="82"/>
      <c r="M14" s="76"/>
      <c r="N14" s="88"/>
      <c r="O14" s="79"/>
      <c r="P14" s="79"/>
      <c r="Q14" s="91"/>
    </row>
    <row r="15" spans="1:17" ht="16.5" thickBot="1">
      <c r="A15" s="36">
        <v>11</v>
      </c>
      <c r="B15" s="46" t="s">
        <v>20</v>
      </c>
      <c r="C15" s="48"/>
      <c r="D15" s="47"/>
      <c r="E15" s="73"/>
      <c r="F15" s="47" t="s">
        <v>96</v>
      </c>
      <c r="G15" s="67"/>
      <c r="H15" s="67"/>
      <c r="I15" s="67"/>
      <c r="J15" s="47" t="s">
        <v>103</v>
      </c>
      <c r="K15" s="79"/>
      <c r="L15" s="82"/>
      <c r="M15" s="77"/>
      <c r="N15" s="88"/>
      <c r="O15" s="79"/>
      <c r="P15" s="79"/>
      <c r="Q15" s="91"/>
    </row>
    <row r="16" spans="1:17" s="59" customFormat="1" ht="16.5" thickBot="1">
      <c r="A16" s="49"/>
      <c r="B16" s="50"/>
      <c r="C16" s="69" t="s">
        <v>102</v>
      </c>
      <c r="D16" s="70"/>
      <c r="E16" s="71"/>
      <c r="F16" s="51"/>
      <c r="G16" s="52">
        <f>SUM(G2:G15)</f>
        <v>280</v>
      </c>
      <c r="H16" s="53">
        <f>SUM(H2:H15)</f>
        <v>30</v>
      </c>
      <c r="I16" s="53">
        <f>SUM(I2:I15)</f>
        <v>15</v>
      </c>
      <c r="J16" s="54"/>
      <c r="K16" s="55">
        <f>SUM(K2:K15)</f>
        <v>26558000</v>
      </c>
      <c r="L16" s="56">
        <f>SUM(L2:L15)</f>
        <v>280000</v>
      </c>
      <c r="M16" s="57">
        <f>SUM(M2)</f>
        <v>160000</v>
      </c>
      <c r="N16" s="58">
        <f>SUM(N2:N15)</f>
        <v>300000</v>
      </c>
      <c r="O16" s="55">
        <f>SUM(O2:O15)</f>
        <v>509437.5</v>
      </c>
      <c r="P16" s="55">
        <f>SUM(P2:P15)</f>
        <v>900000</v>
      </c>
      <c r="Q16" s="56">
        <f>SUM(Q2:Q15)</f>
        <v>28707437.5</v>
      </c>
    </row>
    <row r="17" spans="10:10">
      <c r="J17" s="61"/>
    </row>
    <row r="18" spans="10:10">
      <c r="J18" s="63"/>
    </row>
  </sheetData>
  <mergeCells count="32">
    <mergeCell ref="P2:P4"/>
    <mergeCell ref="P6:P9"/>
    <mergeCell ref="P12:P15"/>
    <mergeCell ref="Q2:Q4"/>
    <mergeCell ref="Q6:Q9"/>
    <mergeCell ref="Q12:Q15"/>
    <mergeCell ref="N2:N4"/>
    <mergeCell ref="O2:O4"/>
    <mergeCell ref="N6:N9"/>
    <mergeCell ref="O6:O9"/>
    <mergeCell ref="N12:N15"/>
    <mergeCell ref="O12:O15"/>
    <mergeCell ref="M2:M15"/>
    <mergeCell ref="H7:H9"/>
    <mergeCell ref="H12:H15"/>
    <mergeCell ref="I2:I4"/>
    <mergeCell ref="I7:I9"/>
    <mergeCell ref="I12:I15"/>
    <mergeCell ref="K2:K4"/>
    <mergeCell ref="H2:H4"/>
    <mergeCell ref="L2:L4"/>
    <mergeCell ref="K6:K9"/>
    <mergeCell ref="L6:L9"/>
    <mergeCell ref="K12:K15"/>
    <mergeCell ref="L12:L15"/>
    <mergeCell ref="G2:G4"/>
    <mergeCell ref="G7:G9"/>
    <mergeCell ref="G12:G15"/>
    <mergeCell ref="C16:E16"/>
    <mergeCell ref="E12:E15"/>
    <mergeCell ref="E7:E9"/>
    <mergeCell ref="E2:E4"/>
  </mergeCells>
  <pageMargins left="0.11811023622047245" right="0" top="0.74803149606299213" bottom="0.74803149606299213" header="0.31496062992125984" footer="0.31496062992125984"/>
  <pageSetup scale="80" orientation="landscape" horizontalDpi="4294967293" verticalDpi="4294967293" r:id="rId1"/>
  <ignoredErrors>
    <ignoredError sqref="M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abSelected="1" zoomScale="90" zoomScaleNormal="90" workbookViewId="0">
      <selection activeCell="L28" sqref="L28"/>
    </sheetView>
  </sheetViews>
  <sheetFormatPr defaultRowHeight="15"/>
  <cols>
    <col min="1" max="1" width="5" customWidth="1"/>
    <col min="2" max="2" width="31.42578125" customWidth="1"/>
    <col min="3" max="3" width="29" style="16" customWidth="1"/>
    <col min="4" max="4" width="7.28515625" customWidth="1"/>
    <col min="5" max="5" width="7.7109375" customWidth="1"/>
    <col min="6" max="8" width="10.5703125" customWidth="1"/>
    <col min="9" max="9" width="19.42578125" customWidth="1"/>
  </cols>
  <sheetData>
    <row r="3" spans="1:9">
      <c r="A3" s="3" t="s">
        <v>14</v>
      </c>
      <c r="B3" s="4"/>
      <c r="C3" s="5"/>
      <c r="D3" s="4"/>
      <c r="E3" s="4"/>
      <c r="F3" s="4"/>
      <c r="G3" s="4"/>
      <c r="H3" s="4"/>
      <c r="I3" s="4"/>
    </row>
    <row r="5" spans="1:9" s="20" customFormat="1" ht="34.5" customHeight="1">
      <c r="A5" s="18" t="s">
        <v>1</v>
      </c>
      <c r="B5" s="18" t="s">
        <v>15</v>
      </c>
      <c r="C5" s="19" t="s">
        <v>16</v>
      </c>
      <c r="D5" s="18" t="s">
        <v>17</v>
      </c>
      <c r="E5" s="18" t="s">
        <v>18</v>
      </c>
      <c r="F5" s="18" t="s">
        <v>19</v>
      </c>
      <c r="G5" s="18" t="s">
        <v>105</v>
      </c>
      <c r="H5" s="18" t="s">
        <v>106</v>
      </c>
      <c r="I5" s="18" t="s">
        <v>21</v>
      </c>
    </row>
    <row r="6" spans="1:9">
      <c r="A6" s="17" t="s">
        <v>20</v>
      </c>
      <c r="B6" s="7" t="s">
        <v>73</v>
      </c>
      <c r="C6" s="25" t="s">
        <v>23</v>
      </c>
      <c r="D6" s="8">
        <v>20</v>
      </c>
      <c r="E6" s="8">
        <v>0</v>
      </c>
      <c r="F6" s="15">
        <v>42522</v>
      </c>
      <c r="G6" s="15" t="s">
        <v>107</v>
      </c>
      <c r="H6" s="15" t="s">
        <v>113</v>
      </c>
      <c r="I6" s="17" t="s">
        <v>33</v>
      </c>
    </row>
    <row r="7" spans="1:9">
      <c r="A7" s="17" t="s">
        <v>20</v>
      </c>
      <c r="B7" s="7" t="s">
        <v>26</v>
      </c>
      <c r="C7" s="25" t="s">
        <v>41</v>
      </c>
      <c r="D7" s="8">
        <v>25</v>
      </c>
      <c r="E7" s="8">
        <v>0</v>
      </c>
      <c r="F7" s="15">
        <v>42523</v>
      </c>
      <c r="G7" s="15" t="s">
        <v>108</v>
      </c>
      <c r="H7" s="15" t="s">
        <v>113</v>
      </c>
      <c r="I7" s="26" t="s">
        <v>27</v>
      </c>
    </row>
    <row r="8" spans="1:9">
      <c r="A8" s="17" t="s">
        <v>20</v>
      </c>
      <c r="B8" s="7" t="s">
        <v>25</v>
      </c>
      <c r="C8" s="25" t="s">
        <v>29</v>
      </c>
      <c r="D8" s="8">
        <v>25</v>
      </c>
      <c r="E8" s="8">
        <v>0</v>
      </c>
      <c r="F8" s="15">
        <v>42524</v>
      </c>
      <c r="G8" s="15" t="s">
        <v>109</v>
      </c>
      <c r="H8" s="15" t="s">
        <v>113</v>
      </c>
      <c r="I8" s="26" t="s">
        <v>27</v>
      </c>
    </row>
    <row r="9" spans="1:9">
      <c r="A9" s="17" t="s">
        <v>20</v>
      </c>
      <c r="B9" s="7" t="s">
        <v>76</v>
      </c>
      <c r="C9" s="25" t="s">
        <v>30</v>
      </c>
      <c r="D9" s="8">
        <v>20</v>
      </c>
      <c r="E9" s="8">
        <v>0</v>
      </c>
      <c r="F9" s="15">
        <v>42525</v>
      </c>
      <c r="G9" s="15" t="s">
        <v>110</v>
      </c>
      <c r="H9" s="15" t="s">
        <v>113</v>
      </c>
      <c r="I9" s="6" t="s">
        <v>33</v>
      </c>
    </row>
    <row r="10" spans="1:9">
      <c r="A10" s="17" t="s">
        <v>20</v>
      </c>
      <c r="B10" s="7" t="s">
        <v>34</v>
      </c>
      <c r="C10" s="25" t="s">
        <v>35</v>
      </c>
      <c r="D10" s="8">
        <v>15</v>
      </c>
      <c r="E10" s="8">
        <v>0</v>
      </c>
      <c r="F10" s="15">
        <v>42527</v>
      </c>
      <c r="G10" s="15" t="s">
        <v>111</v>
      </c>
      <c r="H10" s="15" t="s">
        <v>114</v>
      </c>
      <c r="I10" s="6" t="s">
        <v>33</v>
      </c>
    </row>
    <row r="11" spans="1:9">
      <c r="A11" s="17" t="s">
        <v>20</v>
      </c>
      <c r="B11" s="7" t="s">
        <v>36</v>
      </c>
      <c r="C11" s="25" t="s">
        <v>37</v>
      </c>
      <c r="D11" s="8">
        <v>20</v>
      </c>
      <c r="E11" s="8">
        <v>0</v>
      </c>
      <c r="F11" s="15">
        <v>42528</v>
      </c>
      <c r="G11" s="15" t="s">
        <v>112</v>
      </c>
      <c r="H11" s="15" t="s">
        <v>114</v>
      </c>
      <c r="I11" s="17" t="s">
        <v>33</v>
      </c>
    </row>
    <row r="12" spans="1:9">
      <c r="A12" s="17" t="s">
        <v>20</v>
      </c>
      <c r="B12" s="7" t="s">
        <v>39</v>
      </c>
      <c r="C12" s="25" t="s">
        <v>38</v>
      </c>
      <c r="D12" s="8">
        <v>20</v>
      </c>
      <c r="E12" s="8">
        <v>0</v>
      </c>
      <c r="F12" s="15">
        <v>42529</v>
      </c>
      <c r="G12" s="15" t="s">
        <v>107</v>
      </c>
      <c r="H12" s="15" t="s">
        <v>114</v>
      </c>
      <c r="I12" s="17" t="s">
        <v>33</v>
      </c>
    </row>
    <row r="13" spans="1:9">
      <c r="A13" s="17" t="s">
        <v>20</v>
      </c>
      <c r="B13" s="7" t="s">
        <v>40</v>
      </c>
      <c r="C13" s="25" t="s">
        <v>28</v>
      </c>
      <c r="D13" s="9">
        <v>15</v>
      </c>
      <c r="E13" s="9">
        <v>0</v>
      </c>
      <c r="F13" s="15">
        <v>42530</v>
      </c>
      <c r="G13" s="15" t="s">
        <v>108</v>
      </c>
      <c r="H13" s="15" t="s">
        <v>114</v>
      </c>
      <c r="I13" s="17" t="s">
        <v>42</v>
      </c>
    </row>
    <row r="14" spans="1:9">
      <c r="A14" s="17" t="s">
        <v>20</v>
      </c>
      <c r="B14" s="25" t="s">
        <v>31</v>
      </c>
      <c r="C14" s="25" t="s">
        <v>32</v>
      </c>
      <c r="D14" s="10">
        <v>0</v>
      </c>
      <c r="E14" s="6">
        <v>100</v>
      </c>
      <c r="F14" s="15">
        <v>42531</v>
      </c>
      <c r="G14" s="15" t="s">
        <v>109</v>
      </c>
      <c r="H14" s="15" t="s">
        <v>114</v>
      </c>
      <c r="I14" s="17" t="s">
        <v>24</v>
      </c>
    </row>
    <row r="15" spans="1:9">
      <c r="A15" s="17" t="s">
        <v>20</v>
      </c>
      <c r="B15" s="17" t="s">
        <v>47</v>
      </c>
      <c r="C15" s="25" t="s">
        <v>44</v>
      </c>
      <c r="D15" s="8">
        <v>20</v>
      </c>
      <c r="E15" s="6">
        <v>0</v>
      </c>
      <c r="F15" s="15">
        <v>42532</v>
      </c>
      <c r="G15" s="15" t="s">
        <v>110</v>
      </c>
      <c r="H15" s="15" t="s">
        <v>114</v>
      </c>
      <c r="I15" s="6" t="s">
        <v>33</v>
      </c>
    </row>
    <row r="16" spans="1:9">
      <c r="A16" s="17" t="s">
        <v>20</v>
      </c>
      <c r="B16" s="7" t="s">
        <v>48</v>
      </c>
      <c r="C16" s="25" t="s">
        <v>49</v>
      </c>
      <c r="D16" s="10">
        <v>15</v>
      </c>
      <c r="E16" s="1">
        <v>0</v>
      </c>
      <c r="F16" s="15">
        <v>42534</v>
      </c>
      <c r="G16" s="15" t="s">
        <v>111</v>
      </c>
      <c r="H16" s="15" t="s">
        <v>115</v>
      </c>
      <c r="I16" s="1" t="s">
        <v>27</v>
      </c>
    </row>
    <row r="17" spans="1:9">
      <c r="A17" s="17" t="s">
        <v>20</v>
      </c>
      <c r="B17" s="7" t="s">
        <v>50</v>
      </c>
      <c r="C17" s="25" t="s">
        <v>51</v>
      </c>
      <c r="D17" s="11">
        <v>15</v>
      </c>
      <c r="E17" s="1">
        <v>0</v>
      </c>
      <c r="F17" s="15">
        <v>42535</v>
      </c>
      <c r="G17" s="15" t="s">
        <v>112</v>
      </c>
      <c r="H17" s="15" t="s">
        <v>115</v>
      </c>
      <c r="I17" s="1" t="s">
        <v>33</v>
      </c>
    </row>
    <row r="18" spans="1:9">
      <c r="A18" s="17" t="s">
        <v>20</v>
      </c>
      <c r="B18" s="12" t="s">
        <v>43</v>
      </c>
      <c r="C18" s="2" t="s">
        <v>44</v>
      </c>
      <c r="D18" s="10">
        <v>0</v>
      </c>
      <c r="E18" s="1">
        <v>75</v>
      </c>
      <c r="F18" s="15">
        <v>42536</v>
      </c>
      <c r="G18" s="15" t="s">
        <v>107</v>
      </c>
      <c r="H18" s="15" t="s">
        <v>115</v>
      </c>
      <c r="I18" s="1" t="s">
        <v>24</v>
      </c>
    </row>
    <row r="19" spans="1:9">
      <c r="A19" s="17" t="s">
        <v>20</v>
      </c>
      <c r="B19" s="12" t="s">
        <v>79</v>
      </c>
      <c r="C19" s="2" t="s">
        <v>52</v>
      </c>
      <c r="D19" s="10">
        <v>20</v>
      </c>
      <c r="E19" s="1">
        <v>0</v>
      </c>
      <c r="F19" s="15">
        <v>42537</v>
      </c>
      <c r="G19" s="15" t="s">
        <v>108</v>
      </c>
      <c r="H19" s="15" t="s">
        <v>115</v>
      </c>
      <c r="I19" s="1" t="s">
        <v>33</v>
      </c>
    </row>
    <row r="20" spans="1:9">
      <c r="A20" s="17" t="s">
        <v>20</v>
      </c>
      <c r="B20" s="12" t="s">
        <v>80</v>
      </c>
      <c r="C20" s="2" t="s">
        <v>81</v>
      </c>
      <c r="D20" s="10">
        <v>10</v>
      </c>
      <c r="E20" s="1">
        <v>0</v>
      </c>
      <c r="F20" s="15">
        <v>42538</v>
      </c>
      <c r="G20" s="15" t="s">
        <v>109</v>
      </c>
      <c r="H20" s="15" t="s">
        <v>115</v>
      </c>
      <c r="I20" s="1" t="s">
        <v>33</v>
      </c>
    </row>
    <row r="21" spans="1:9">
      <c r="A21" s="17" t="s">
        <v>20</v>
      </c>
      <c r="B21" s="12" t="s">
        <v>60</v>
      </c>
      <c r="C21" s="2" t="s">
        <v>56</v>
      </c>
      <c r="D21" s="10">
        <v>30</v>
      </c>
      <c r="E21" s="1">
        <v>0</v>
      </c>
      <c r="F21" s="15">
        <v>42539</v>
      </c>
      <c r="G21" s="15" t="s">
        <v>110</v>
      </c>
      <c r="H21" s="15" t="s">
        <v>115</v>
      </c>
      <c r="I21" s="1" t="s">
        <v>27</v>
      </c>
    </row>
    <row r="22" spans="1:9">
      <c r="A22" s="17" t="s">
        <v>20</v>
      </c>
      <c r="B22" s="12" t="s">
        <v>53</v>
      </c>
      <c r="C22" s="2" t="s">
        <v>57</v>
      </c>
      <c r="D22" s="10">
        <v>15</v>
      </c>
      <c r="E22" s="1">
        <v>0</v>
      </c>
      <c r="F22" s="15">
        <v>42541</v>
      </c>
      <c r="G22" s="15" t="s">
        <v>111</v>
      </c>
      <c r="H22" s="15" t="s">
        <v>116</v>
      </c>
      <c r="I22" s="1" t="s">
        <v>27</v>
      </c>
    </row>
    <row r="23" spans="1:9">
      <c r="A23" s="17" t="s">
        <v>20</v>
      </c>
      <c r="B23" s="12" t="s">
        <v>54</v>
      </c>
      <c r="C23" s="2" t="s">
        <v>58</v>
      </c>
      <c r="D23" s="10">
        <v>10</v>
      </c>
      <c r="E23" s="1">
        <v>0</v>
      </c>
      <c r="F23" s="15">
        <v>42542</v>
      </c>
      <c r="G23" s="15" t="s">
        <v>112</v>
      </c>
      <c r="H23" s="15" t="s">
        <v>116</v>
      </c>
      <c r="I23" s="1" t="s">
        <v>33</v>
      </c>
    </row>
    <row r="24" spans="1:9">
      <c r="A24" s="17" t="s">
        <v>20</v>
      </c>
      <c r="B24" s="13" t="s">
        <v>55</v>
      </c>
      <c r="C24" s="2" t="s">
        <v>59</v>
      </c>
      <c r="D24" s="14">
        <v>15</v>
      </c>
      <c r="E24" s="1">
        <v>0</v>
      </c>
      <c r="F24" s="15">
        <v>42543</v>
      </c>
      <c r="G24" s="15" t="s">
        <v>107</v>
      </c>
      <c r="H24" s="15" t="s">
        <v>116</v>
      </c>
      <c r="I24" s="1" t="s">
        <v>33</v>
      </c>
    </row>
    <row r="25" spans="1:9">
      <c r="A25" s="17" t="s">
        <v>20</v>
      </c>
      <c r="B25" s="13" t="s">
        <v>61</v>
      </c>
      <c r="C25" s="2" t="s">
        <v>62</v>
      </c>
      <c r="D25" s="14">
        <v>20</v>
      </c>
      <c r="E25" s="1">
        <v>0</v>
      </c>
      <c r="F25" s="15">
        <v>42544</v>
      </c>
      <c r="G25" s="15" t="s">
        <v>108</v>
      </c>
      <c r="H25" s="15" t="s">
        <v>116</v>
      </c>
      <c r="I25" s="1" t="s">
        <v>27</v>
      </c>
    </row>
    <row r="26" spans="1:9">
      <c r="A26" s="17" t="s">
        <v>20</v>
      </c>
      <c r="B26" s="12" t="s">
        <v>45</v>
      </c>
      <c r="C26" s="2" t="s">
        <v>46</v>
      </c>
      <c r="D26" s="14">
        <v>0</v>
      </c>
      <c r="E26" s="1">
        <v>75</v>
      </c>
      <c r="F26" s="15">
        <v>42545</v>
      </c>
      <c r="G26" s="15" t="s">
        <v>109</v>
      </c>
      <c r="H26" s="15" t="s">
        <v>116</v>
      </c>
      <c r="I26" s="1" t="s">
        <v>24</v>
      </c>
    </row>
    <row r="27" spans="1:9">
      <c r="A27" s="17" t="s">
        <v>20</v>
      </c>
      <c r="B27" s="12" t="s">
        <v>77</v>
      </c>
      <c r="C27" s="2" t="s">
        <v>63</v>
      </c>
      <c r="D27" s="14">
        <v>15</v>
      </c>
      <c r="E27" s="1">
        <v>0</v>
      </c>
      <c r="F27" s="15">
        <v>42546</v>
      </c>
      <c r="G27" s="15" t="s">
        <v>110</v>
      </c>
      <c r="H27" s="15" t="s">
        <v>116</v>
      </c>
      <c r="I27" s="1" t="s">
        <v>33</v>
      </c>
    </row>
    <row r="28" spans="1:9">
      <c r="A28" s="17" t="s">
        <v>20</v>
      </c>
      <c r="B28" s="12" t="s">
        <v>64</v>
      </c>
      <c r="C28" s="2" t="s">
        <v>65</v>
      </c>
      <c r="D28" s="14">
        <v>10</v>
      </c>
      <c r="E28" s="1">
        <v>0</v>
      </c>
      <c r="F28" s="15">
        <v>42548</v>
      </c>
      <c r="G28" s="15" t="s">
        <v>111</v>
      </c>
      <c r="H28" s="15" t="s">
        <v>117</v>
      </c>
      <c r="I28" s="1" t="s">
        <v>33</v>
      </c>
    </row>
    <row r="29" spans="1:9">
      <c r="A29" s="17" t="s">
        <v>20</v>
      </c>
      <c r="B29" s="12" t="s">
        <v>72</v>
      </c>
      <c r="C29" s="2" t="s">
        <v>66</v>
      </c>
      <c r="D29" s="14">
        <v>20</v>
      </c>
      <c r="E29" s="1">
        <v>0</v>
      </c>
      <c r="F29" s="15">
        <v>42549</v>
      </c>
      <c r="G29" s="15" t="s">
        <v>112</v>
      </c>
      <c r="H29" s="15" t="s">
        <v>117</v>
      </c>
      <c r="I29" s="1" t="s">
        <v>33</v>
      </c>
    </row>
    <row r="30" spans="1:9">
      <c r="A30" s="17" t="s">
        <v>20</v>
      </c>
      <c r="B30" s="12" t="s">
        <v>68</v>
      </c>
      <c r="C30" s="2" t="s">
        <v>69</v>
      </c>
      <c r="D30" s="14">
        <v>10</v>
      </c>
      <c r="E30" s="1">
        <v>0</v>
      </c>
      <c r="F30" s="15">
        <v>42550</v>
      </c>
      <c r="G30" s="15" t="s">
        <v>107</v>
      </c>
      <c r="H30" s="15" t="s">
        <v>117</v>
      </c>
      <c r="I30" s="1" t="s">
        <v>33</v>
      </c>
    </row>
    <row r="31" spans="1:9">
      <c r="A31" s="17" t="s">
        <v>20</v>
      </c>
      <c r="B31" s="12" t="s">
        <v>78</v>
      </c>
      <c r="C31" s="2" t="s">
        <v>67</v>
      </c>
      <c r="D31" s="14">
        <v>20</v>
      </c>
      <c r="E31" s="1">
        <v>0</v>
      </c>
      <c r="F31" s="15">
        <v>42551</v>
      </c>
      <c r="G31" s="15" t="s">
        <v>108</v>
      </c>
      <c r="H31" s="15" t="s">
        <v>117</v>
      </c>
      <c r="I31" s="1" t="s">
        <v>33</v>
      </c>
    </row>
    <row r="32" spans="1:9">
      <c r="A32" s="17" t="s">
        <v>20</v>
      </c>
      <c r="B32" s="12" t="s">
        <v>70</v>
      </c>
      <c r="C32" s="2" t="s">
        <v>71</v>
      </c>
      <c r="D32" s="14">
        <v>25</v>
      </c>
      <c r="E32" s="1">
        <v>0</v>
      </c>
      <c r="F32" s="15">
        <v>42552</v>
      </c>
      <c r="G32" s="15" t="s">
        <v>109</v>
      </c>
      <c r="H32" s="15" t="s">
        <v>117</v>
      </c>
      <c r="I32" s="1" t="s">
        <v>33</v>
      </c>
    </row>
    <row r="33" spans="1:9" ht="15.75" thickBot="1">
      <c r="A33" s="21" t="s">
        <v>20</v>
      </c>
      <c r="B33" s="22" t="s">
        <v>74</v>
      </c>
      <c r="C33" s="22" t="s">
        <v>75</v>
      </c>
      <c r="D33" s="22">
        <v>20</v>
      </c>
      <c r="E33" s="22">
        <v>0</v>
      </c>
      <c r="F33" s="23">
        <v>42553</v>
      </c>
      <c r="G33" s="15" t="s">
        <v>110</v>
      </c>
      <c r="H33" s="15" t="s">
        <v>117</v>
      </c>
      <c r="I33" s="23" t="s">
        <v>33</v>
      </c>
    </row>
    <row r="34" spans="1:9" ht="15.75" thickBot="1">
      <c r="A34" s="93" t="s">
        <v>22</v>
      </c>
      <c r="B34" s="94"/>
      <c r="C34" s="95"/>
      <c r="D34" s="24">
        <f>SUM(D6:D33)</f>
        <v>450</v>
      </c>
      <c r="E34" s="24">
        <f>SUM(E6:E33)</f>
        <v>250</v>
      </c>
      <c r="F34" s="96">
        <f>SUM(D34:E34)</f>
        <v>700</v>
      </c>
      <c r="G34" s="94"/>
      <c r="H34" s="94"/>
      <c r="I34" s="97"/>
    </row>
  </sheetData>
  <mergeCells count="2">
    <mergeCell ref="A34:C34"/>
    <mergeCell ref="F34:I34"/>
  </mergeCells>
  <pageMargins left="0.31496062992125984" right="0" top="0.74803149606299213" bottom="0.74803149606299213" header="0.31496062992125984" footer="0.31496062992125984"/>
  <pageSetup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Bukber16</vt:lpstr>
      <vt:lpstr>BAGI SARUNG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PERSONAL</cp:lastModifiedBy>
  <cp:lastPrinted>2016-05-22T07:40:38Z</cp:lastPrinted>
  <dcterms:created xsi:type="dcterms:W3CDTF">2016-05-20T03:33:17Z</dcterms:created>
  <dcterms:modified xsi:type="dcterms:W3CDTF">2016-05-30T05:23:51Z</dcterms:modified>
</cp:coreProperties>
</file>